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New Free Downloads (New Colours)/"/>
    </mc:Choice>
  </mc:AlternateContent>
  <xr:revisionPtr revIDLastSave="3" documentId="13_ncr:1_{3B0FEC66-B7B7-4E81-8A69-41A52863090A}" xr6:coauthVersionLast="47" xr6:coauthVersionMax="47" xr10:uidLastSave="{E6ECC7BD-F095-4403-8FE7-35834F4AC7CB}"/>
  <workbookProtection workbookAlgorithmName="SHA-512" workbookHashValue="sCJjnE5wR3bN1acAL08/FTpE/aX3GxmiobHEYUJbeTq3w1/htiaEJNrQOMBiSEfSeQfgfqFh6rkOtwXv2tE39g==" workbookSaltValue="H055VQWuSLoir70WYHuiCQ==" workbookSpinCount="100000" lockStructure="1"/>
  <bookViews>
    <workbookView xWindow="-120" yWindow="-120" windowWidth="29040" windowHeight="15840" xr2:uid="{F8CA1170-239E-43A2-BC99-E6982E8B49AF}"/>
  </bookViews>
  <sheets>
    <sheet name="Intro &amp; Setup" sheetId="1" r:id="rId1"/>
    <sheet name="Time &amp; Efficiency" sheetId="2" r:id="rId2"/>
    <sheet name="Current Jobs" sheetId="3" r:id="rId3"/>
  </sheets>
  <definedNames>
    <definedName name="_xlnm._FilterDatabase" localSheetId="2" hidden="1">'Current Jobs'!$B$10:$F$510</definedName>
    <definedName name="_xlnm.Print_Area" localSheetId="2">'Current Jobs'!$A$1:$J$511</definedName>
    <definedName name="_xlnm.Print_Area" localSheetId="1">'Time &amp; Efficiency'!$A$1:$V$33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6" i="2" l="1"/>
  <c r="AH5" i="2"/>
  <c r="AH4" i="2"/>
  <c r="AH3" i="2"/>
  <c r="AH2" i="2"/>
  <c r="AD2" i="2"/>
  <c r="AD6" i="2"/>
  <c r="AD5" i="2"/>
  <c r="AD4" i="2"/>
  <c r="AD3" i="2"/>
  <c r="AA28" i="1"/>
  <c r="AA27" i="1"/>
  <c r="AA26" i="1"/>
  <c r="AA25" i="1"/>
  <c r="AA24" i="1"/>
  <c r="S28" i="1"/>
  <c r="S27" i="1"/>
  <c r="S26" i="1"/>
  <c r="S25" i="1"/>
  <c r="S24" i="1"/>
  <c r="AA21" i="1"/>
  <c r="AA20" i="1"/>
  <c r="AA19" i="1"/>
  <c r="AA18" i="1"/>
  <c r="AA17" i="1"/>
  <c r="S21" i="1"/>
  <c r="S20" i="1"/>
  <c r="S19" i="1"/>
  <c r="S18" i="1"/>
  <c r="S17" i="1"/>
  <c r="B4" i="3"/>
  <c r="B4" i="2"/>
  <c r="AA377" i="3" l="1"/>
  <c r="AA177" i="3"/>
  <c r="Z491" i="3"/>
  <c r="Z374" i="3"/>
  <c r="Z245" i="3"/>
  <c r="Y446" i="3"/>
  <c r="Y400" i="3"/>
  <c r="Y346" i="3"/>
  <c r="Y345" i="3"/>
  <c r="Y281" i="3"/>
  <c r="Y280" i="3"/>
  <c r="Y215" i="3"/>
  <c r="Y158" i="3"/>
  <c r="Y104" i="3"/>
  <c r="Y50" i="3"/>
  <c r="Z10" i="3"/>
  <c r="AA10" i="3"/>
  <c r="AB10" i="3"/>
  <c r="AC10" i="3"/>
  <c r="Y10" i="3"/>
  <c r="CQ9" i="2"/>
  <c r="CS9" i="2" s="1"/>
  <c r="O502" i="3"/>
  <c r="O491" i="3"/>
  <c r="O460" i="3"/>
  <c r="O449" i="3"/>
  <c r="O416" i="3"/>
  <c r="O400" i="3"/>
  <c r="O395" i="3"/>
  <c r="O335" i="3"/>
  <c r="O308" i="3"/>
  <c r="O292" i="3"/>
  <c r="O287" i="3"/>
  <c r="O244" i="3"/>
  <c r="O242" i="3"/>
  <c r="O208" i="3"/>
  <c r="O200" i="3"/>
  <c r="O173" i="3"/>
  <c r="O166" i="3"/>
  <c r="O130" i="3"/>
  <c r="O89" i="3"/>
  <c r="O53" i="3"/>
  <c r="Q136" i="3"/>
  <c r="R136" i="3" s="1"/>
  <c r="Q26" i="3"/>
  <c r="R26" i="3" s="1"/>
  <c r="M510" i="3"/>
  <c r="M509" i="3"/>
  <c r="M508" i="3"/>
  <c r="Y508" i="3" s="1"/>
  <c r="M507" i="3"/>
  <c r="Y507" i="3" s="1"/>
  <c r="M506" i="3"/>
  <c r="M505" i="3"/>
  <c r="O505" i="3" s="1"/>
  <c r="M504" i="3"/>
  <c r="M503" i="3"/>
  <c r="O503" i="3" s="1"/>
  <c r="M502" i="3"/>
  <c r="M501" i="3"/>
  <c r="M500" i="3"/>
  <c r="O500" i="3" s="1"/>
  <c r="M499" i="3"/>
  <c r="M498" i="3"/>
  <c r="M497" i="3"/>
  <c r="M496" i="3"/>
  <c r="Y496" i="3" s="1"/>
  <c r="M495" i="3"/>
  <c r="M494" i="3"/>
  <c r="M493" i="3"/>
  <c r="M492" i="3"/>
  <c r="M491" i="3"/>
  <c r="M490" i="3"/>
  <c r="M489" i="3"/>
  <c r="Y489" i="3" s="1"/>
  <c r="M488" i="3"/>
  <c r="M487" i="3"/>
  <c r="Q487" i="3" s="1"/>
  <c r="R487" i="3" s="1"/>
  <c r="M486" i="3"/>
  <c r="M485" i="3"/>
  <c r="AA485" i="3" s="1"/>
  <c r="M484" i="3"/>
  <c r="M483" i="3"/>
  <c r="Z483" i="3" s="1"/>
  <c r="M482" i="3"/>
  <c r="M481" i="3"/>
  <c r="M480" i="3"/>
  <c r="M479" i="3"/>
  <c r="M478" i="3"/>
  <c r="O478" i="3" s="1"/>
  <c r="M477" i="3"/>
  <c r="M476" i="3"/>
  <c r="AA476" i="3" s="1"/>
  <c r="M475" i="3"/>
  <c r="O475" i="3" s="1"/>
  <c r="M474" i="3"/>
  <c r="Y474" i="3" s="1"/>
  <c r="M473" i="3"/>
  <c r="M472" i="3"/>
  <c r="M471" i="3"/>
  <c r="M470" i="3"/>
  <c r="Z470" i="3" s="1"/>
  <c r="M469" i="3"/>
  <c r="M468" i="3"/>
  <c r="M467" i="3"/>
  <c r="Y467" i="3" s="1"/>
  <c r="M466" i="3"/>
  <c r="O466" i="3" s="1"/>
  <c r="M465" i="3"/>
  <c r="Y465" i="3" s="1"/>
  <c r="M464" i="3"/>
  <c r="Y464" i="3" s="1"/>
  <c r="M463" i="3"/>
  <c r="M462" i="3"/>
  <c r="M461" i="3"/>
  <c r="M460" i="3"/>
  <c r="M459" i="3"/>
  <c r="M458" i="3"/>
  <c r="O458" i="3" s="1"/>
  <c r="M457" i="3"/>
  <c r="M456" i="3"/>
  <c r="M455" i="3"/>
  <c r="M454" i="3"/>
  <c r="Y454" i="3" s="1"/>
  <c r="M453" i="3"/>
  <c r="Y453" i="3" s="1"/>
  <c r="M452" i="3"/>
  <c r="M451" i="3"/>
  <c r="O451" i="3" s="1"/>
  <c r="M450" i="3"/>
  <c r="M449" i="3"/>
  <c r="M448" i="3"/>
  <c r="O448" i="3" s="1"/>
  <c r="M447" i="3"/>
  <c r="M446" i="3"/>
  <c r="O446" i="3" s="1"/>
  <c r="M445" i="3"/>
  <c r="M444" i="3"/>
  <c r="M443" i="3"/>
  <c r="Y443" i="3" s="1"/>
  <c r="M442" i="3"/>
  <c r="Y442" i="3" s="1"/>
  <c r="M441" i="3"/>
  <c r="M440" i="3"/>
  <c r="M439" i="3"/>
  <c r="M438" i="3"/>
  <c r="M437" i="3"/>
  <c r="O437" i="3" s="1"/>
  <c r="M436" i="3"/>
  <c r="M435" i="3"/>
  <c r="Y435" i="3" s="1"/>
  <c r="M434" i="3"/>
  <c r="M433" i="3"/>
  <c r="O433" i="3" s="1"/>
  <c r="M432" i="3"/>
  <c r="Y432" i="3" s="1"/>
  <c r="M431" i="3"/>
  <c r="M430" i="3"/>
  <c r="M429" i="3"/>
  <c r="Z429" i="3" s="1"/>
  <c r="M428" i="3"/>
  <c r="M427" i="3"/>
  <c r="M426" i="3"/>
  <c r="M425" i="3"/>
  <c r="M424" i="3"/>
  <c r="O424" i="3" s="1"/>
  <c r="M423" i="3"/>
  <c r="Z423" i="3" s="1"/>
  <c r="M422" i="3"/>
  <c r="Y422" i="3" s="1"/>
  <c r="M421" i="3"/>
  <c r="O421" i="3" s="1"/>
  <c r="M420" i="3"/>
  <c r="Y420" i="3" s="1"/>
  <c r="M419" i="3"/>
  <c r="M418" i="3"/>
  <c r="M417" i="3"/>
  <c r="M416" i="3"/>
  <c r="M415" i="3"/>
  <c r="Q415" i="3" s="1"/>
  <c r="R415" i="3" s="1"/>
  <c r="M414" i="3"/>
  <c r="M413" i="3"/>
  <c r="Y413" i="3" s="1"/>
  <c r="M412" i="3"/>
  <c r="M411" i="3"/>
  <c r="M410" i="3"/>
  <c r="Z410" i="3" s="1"/>
  <c r="M409" i="3"/>
  <c r="O409" i="3" s="1"/>
  <c r="M408" i="3"/>
  <c r="O408" i="3" s="1"/>
  <c r="M407" i="3"/>
  <c r="O407" i="3" s="1"/>
  <c r="M406" i="3"/>
  <c r="O406" i="3" s="1"/>
  <c r="M405" i="3"/>
  <c r="M404" i="3"/>
  <c r="Z404" i="3" s="1"/>
  <c r="M403" i="3"/>
  <c r="M402" i="3"/>
  <c r="M401" i="3"/>
  <c r="O401" i="3" s="1"/>
  <c r="M400" i="3"/>
  <c r="M399" i="3"/>
  <c r="Y399" i="3" s="1"/>
  <c r="M398" i="3"/>
  <c r="O398" i="3" s="1"/>
  <c r="M397" i="3"/>
  <c r="M396" i="3"/>
  <c r="M395" i="3"/>
  <c r="M394" i="3"/>
  <c r="O394" i="3" s="1"/>
  <c r="M393" i="3"/>
  <c r="M392" i="3"/>
  <c r="Y392" i="3" s="1"/>
  <c r="M391" i="3"/>
  <c r="M390" i="3"/>
  <c r="M389" i="3"/>
  <c r="M388" i="3"/>
  <c r="Y388" i="3" s="1"/>
  <c r="M387" i="3"/>
  <c r="M386" i="3"/>
  <c r="O386" i="3" s="1"/>
  <c r="M385" i="3"/>
  <c r="M384" i="3"/>
  <c r="O384" i="3" s="1"/>
  <c r="M383" i="3"/>
  <c r="M382" i="3"/>
  <c r="M381" i="3"/>
  <c r="Y381" i="3" s="1"/>
  <c r="M380" i="3"/>
  <c r="M379" i="3"/>
  <c r="M378" i="3"/>
  <c r="M377" i="3"/>
  <c r="M376" i="3"/>
  <c r="M375" i="3"/>
  <c r="M374" i="3"/>
  <c r="M373" i="3"/>
  <c r="M372" i="3"/>
  <c r="Z372" i="3" s="1"/>
  <c r="M371" i="3"/>
  <c r="M370" i="3"/>
  <c r="O370" i="3" s="1"/>
  <c r="M369" i="3"/>
  <c r="M368" i="3"/>
  <c r="M367" i="3"/>
  <c r="AA367" i="3" s="1"/>
  <c r="M366" i="3"/>
  <c r="M365" i="3"/>
  <c r="M364" i="3"/>
  <c r="Y364" i="3" s="1"/>
  <c r="M363" i="3"/>
  <c r="M362" i="3"/>
  <c r="Q362" i="3" s="1"/>
  <c r="R362" i="3" s="1"/>
  <c r="M361" i="3"/>
  <c r="AA361" i="3" s="1"/>
  <c r="M360" i="3"/>
  <c r="M359" i="3"/>
  <c r="Y359" i="3" s="1"/>
  <c r="M358" i="3"/>
  <c r="O358" i="3" s="1"/>
  <c r="M357" i="3"/>
  <c r="Y357" i="3" s="1"/>
  <c r="M356" i="3"/>
  <c r="O356" i="3" s="1"/>
  <c r="M355" i="3"/>
  <c r="M354" i="3"/>
  <c r="M353" i="3"/>
  <c r="M352" i="3"/>
  <c r="M351" i="3"/>
  <c r="M350" i="3"/>
  <c r="M349" i="3"/>
  <c r="O349" i="3" s="1"/>
  <c r="M348" i="3"/>
  <c r="Y348" i="3" s="1"/>
  <c r="M347" i="3"/>
  <c r="M346" i="3"/>
  <c r="M345" i="3"/>
  <c r="Z345" i="3" s="1"/>
  <c r="M344" i="3"/>
  <c r="O344" i="3" s="1"/>
  <c r="M343" i="3"/>
  <c r="O343" i="3" s="1"/>
  <c r="M342" i="3"/>
  <c r="Y342" i="3" s="1"/>
  <c r="M341" i="3"/>
  <c r="M340" i="3"/>
  <c r="M339" i="3"/>
  <c r="Z339" i="3" s="1"/>
  <c r="M338" i="3"/>
  <c r="M337" i="3"/>
  <c r="M336" i="3"/>
  <c r="M335" i="3"/>
  <c r="M334" i="3"/>
  <c r="Y334" i="3" s="1"/>
  <c r="M333" i="3"/>
  <c r="M332" i="3"/>
  <c r="Y332" i="3" s="1"/>
  <c r="M331" i="3"/>
  <c r="M330" i="3"/>
  <c r="M329" i="3"/>
  <c r="M328" i="3"/>
  <c r="O328" i="3" s="1"/>
  <c r="M327" i="3"/>
  <c r="Y327" i="3" s="1"/>
  <c r="M326" i="3"/>
  <c r="O326" i="3" s="1"/>
  <c r="M325" i="3"/>
  <c r="M324" i="3"/>
  <c r="Z324" i="3" s="1"/>
  <c r="M323" i="3"/>
  <c r="O323" i="3" s="1"/>
  <c r="M322" i="3"/>
  <c r="AA322" i="3" s="1"/>
  <c r="M321" i="3"/>
  <c r="M320" i="3"/>
  <c r="O320" i="3" s="1"/>
  <c r="M319" i="3"/>
  <c r="M318" i="3"/>
  <c r="M317" i="3"/>
  <c r="M316" i="3"/>
  <c r="Y316" i="3" s="1"/>
  <c r="M315" i="3"/>
  <c r="M314" i="3"/>
  <c r="Y314" i="3" s="1"/>
  <c r="M313" i="3"/>
  <c r="O313" i="3" s="1"/>
  <c r="M312" i="3"/>
  <c r="M311" i="3"/>
  <c r="M310" i="3"/>
  <c r="Y310" i="3" s="1"/>
  <c r="M309" i="3"/>
  <c r="Z309" i="3" s="1"/>
  <c r="M308" i="3"/>
  <c r="M307" i="3"/>
  <c r="Z307" i="3" s="1"/>
  <c r="M306" i="3"/>
  <c r="O306" i="3" s="1"/>
  <c r="M305" i="3"/>
  <c r="O305" i="3" s="1"/>
  <c r="M304" i="3"/>
  <c r="M303" i="3"/>
  <c r="M302" i="3"/>
  <c r="M301" i="3"/>
  <c r="O301" i="3" s="1"/>
  <c r="M300" i="3"/>
  <c r="O300" i="3" s="1"/>
  <c r="M299" i="3"/>
  <c r="O299" i="3" s="1"/>
  <c r="M298" i="3"/>
  <c r="O298" i="3" s="1"/>
  <c r="M297" i="3"/>
  <c r="M296" i="3"/>
  <c r="M295" i="3"/>
  <c r="M294" i="3"/>
  <c r="M293" i="3"/>
  <c r="O293" i="3" s="1"/>
  <c r="M292" i="3"/>
  <c r="Y292" i="3" s="1"/>
  <c r="M291" i="3"/>
  <c r="Z291" i="3" s="1"/>
  <c r="M290" i="3"/>
  <c r="O290" i="3" s="1"/>
  <c r="M289" i="3"/>
  <c r="M288" i="3"/>
  <c r="M287" i="3"/>
  <c r="M286" i="3"/>
  <c r="O286" i="3" s="1"/>
  <c r="M285" i="3"/>
  <c r="M284" i="3"/>
  <c r="M283" i="3"/>
  <c r="O283" i="3" s="1"/>
  <c r="M282" i="3"/>
  <c r="M281" i="3"/>
  <c r="Z281" i="3" s="1"/>
  <c r="M280" i="3"/>
  <c r="O280" i="3" s="1"/>
  <c r="M279" i="3"/>
  <c r="M278" i="3"/>
  <c r="Y278" i="3" s="1"/>
  <c r="M277" i="3"/>
  <c r="Z277" i="3" s="1"/>
  <c r="M276" i="3"/>
  <c r="M275" i="3"/>
  <c r="M274" i="3"/>
  <c r="M273" i="3"/>
  <c r="M272" i="3"/>
  <c r="M271" i="3"/>
  <c r="M270" i="3"/>
  <c r="O270" i="3" s="1"/>
  <c r="M269" i="3"/>
  <c r="M268" i="3"/>
  <c r="M267" i="3"/>
  <c r="Y267" i="3" s="1"/>
  <c r="M266" i="3"/>
  <c r="M265" i="3"/>
  <c r="M264" i="3"/>
  <c r="M263" i="3"/>
  <c r="M262" i="3"/>
  <c r="Y262" i="3" s="1"/>
  <c r="M261" i="3"/>
  <c r="M260" i="3"/>
  <c r="Y260" i="3" s="1"/>
  <c r="M259" i="3"/>
  <c r="O259" i="3" s="1"/>
  <c r="M258" i="3"/>
  <c r="AA258" i="3" s="1"/>
  <c r="M257" i="3"/>
  <c r="M256" i="3"/>
  <c r="Y256" i="3" s="1"/>
  <c r="M255" i="3"/>
  <c r="M254" i="3"/>
  <c r="Q254" i="3" s="1"/>
  <c r="R254" i="3" s="1"/>
  <c r="M253" i="3"/>
  <c r="M252" i="3"/>
  <c r="O252" i="3" s="1"/>
  <c r="M251" i="3"/>
  <c r="O251" i="3" s="1"/>
  <c r="M250" i="3"/>
  <c r="O250" i="3" s="1"/>
  <c r="M249" i="3"/>
  <c r="Y249" i="3" s="1"/>
  <c r="M248" i="3"/>
  <c r="Y248" i="3" s="1"/>
  <c r="M247" i="3"/>
  <c r="O247" i="3" s="1"/>
  <c r="M246" i="3"/>
  <c r="M245" i="3"/>
  <c r="M244" i="3"/>
  <c r="Q244" i="3" s="1"/>
  <c r="R244" i="3" s="1"/>
  <c r="M243" i="3"/>
  <c r="M242" i="3"/>
  <c r="Z242" i="3" s="1"/>
  <c r="M241" i="3"/>
  <c r="O241" i="3" s="1"/>
  <c r="M240" i="3"/>
  <c r="M239" i="3"/>
  <c r="M238" i="3"/>
  <c r="Y238" i="3" s="1"/>
  <c r="M237" i="3"/>
  <c r="Y237" i="3" s="1"/>
  <c r="M236" i="3"/>
  <c r="M235" i="3"/>
  <c r="M234" i="3"/>
  <c r="M233" i="3"/>
  <c r="M232" i="3"/>
  <c r="M231" i="3"/>
  <c r="AA231" i="3" s="1"/>
  <c r="M230" i="3"/>
  <c r="Y230" i="3" s="1"/>
  <c r="M229" i="3"/>
  <c r="M228" i="3"/>
  <c r="O228" i="3" s="1"/>
  <c r="M227" i="3"/>
  <c r="O227" i="3" s="1"/>
  <c r="M226" i="3"/>
  <c r="O226" i="3" s="1"/>
  <c r="M225" i="3"/>
  <c r="M224" i="3"/>
  <c r="M223" i="3"/>
  <c r="O223" i="3" s="1"/>
  <c r="M222" i="3"/>
  <c r="M221" i="3"/>
  <c r="M220" i="3"/>
  <c r="O220" i="3" s="1"/>
  <c r="M219" i="3"/>
  <c r="Y219" i="3" s="1"/>
  <c r="M218" i="3"/>
  <c r="O218" i="3" s="1"/>
  <c r="M217" i="3"/>
  <c r="M216" i="3"/>
  <c r="Z216" i="3" s="1"/>
  <c r="M215" i="3"/>
  <c r="M214" i="3"/>
  <c r="M213" i="3"/>
  <c r="Y213" i="3" s="1"/>
  <c r="M212" i="3"/>
  <c r="AC212" i="3" s="1"/>
  <c r="M211" i="3"/>
  <c r="M210" i="3"/>
  <c r="Z210" i="3" s="1"/>
  <c r="M209" i="3"/>
  <c r="O209" i="3" s="1"/>
  <c r="M208" i="3"/>
  <c r="Q208" i="3" s="1"/>
  <c r="R208" i="3" s="1"/>
  <c r="M207" i="3"/>
  <c r="M206" i="3"/>
  <c r="O206" i="3" s="1"/>
  <c r="M205" i="3"/>
  <c r="M204" i="3"/>
  <c r="M203" i="3"/>
  <c r="M202" i="3"/>
  <c r="Y202" i="3" s="1"/>
  <c r="M201" i="3"/>
  <c r="M200" i="3"/>
  <c r="M199" i="3"/>
  <c r="O199" i="3" s="1"/>
  <c r="M198" i="3"/>
  <c r="M197" i="3"/>
  <c r="Y197" i="3" s="1"/>
  <c r="M196" i="3"/>
  <c r="M195" i="3"/>
  <c r="Y195" i="3" s="1"/>
  <c r="M194" i="3"/>
  <c r="M193" i="3"/>
  <c r="M192" i="3"/>
  <c r="Y192" i="3" s="1"/>
  <c r="M191" i="3"/>
  <c r="O191" i="3" s="1"/>
  <c r="M190" i="3"/>
  <c r="O190" i="3" s="1"/>
  <c r="M189" i="3"/>
  <c r="AB189" i="3" s="1"/>
  <c r="M188" i="3"/>
  <c r="M187" i="3"/>
  <c r="M186" i="3"/>
  <c r="Y186" i="3" s="1"/>
  <c r="M185" i="3"/>
  <c r="Y185" i="3" s="1"/>
  <c r="M184" i="3"/>
  <c r="Z184" i="3" s="1"/>
  <c r="M183" i="3"/>
  <c r="Y183" i="3" s="1"/>
  <c r="M182" i="3"/>
  <c r="O182" i="3" s="1"/>
  <c r="M181" i="3"/>
  <c r="Z181" i="3" s="1"/>
  <c r="M180" i="3"/>
  <c r="O180" i="3" s="1"/>
  <c r="M179" i="3"/>
  <c r="M178" i="3"/>
  <c r="O178" i="3" s="1"/>
  <c r="M177" i="3"/>
  <c r="M176" i="3"/>
  <c r="AC176" i="3" s="1"/>
  <c r="M175" i="3"/>
  <c r="M174" i="3"/>
  <c r="M173" i="3"/>
  <c r="M172" i="3"/>
  <c r="M171" i="3"/>
  <c r="M170" i="3"/>
  <c r="Y170" i="3" s="1"/>
  <c r="M169" i="3"/>
  <c r="AA169" i="3" s="1"/>
  <c r="M168" i="3"/>
  <c r="O168" i="3" s="1"/>
  <c r="M167" i="3"/>
  <c r="M166" i="3"/>
  <c r="Z166" i="3" s="1"/>
  <c r="M165" i="3"/>
  <c r="AA165" i="3" s="1"/>
  <c r="M164" i="3"/>
  <c r="O164" i="3" s="1"/>
  <c r="M163" i="3"/>
  <c r="M162" i="3"/>
  <c r="M161" i="3"/>
  <c r="M160" i="3"/>
  <c r="M159" i="3"/>
  <c r="Y159" i="3" s="1"/>
  <c r="M158" i="3"/>
  <c r="M157" i="3"/>
  <c r="O157" i="3" s="1"/>
  <c r="M156" i="3"/>
  <c r="Y156" i="3" s="1"/>
  <c r="M155" i="3"/>
  <c r="M154" i="3"/>
  <c r="Z154" i="3" s="1"/>
  <c r="M153" i="3"/>
  <c r="M152" i="3"/>
  <c r="Z152" i="3" s="1"/>
  <c r="M151" i="3"/>
  <c r="O151" i="3" s="1"/>
  <c r="M150" i="3"/>
  <c r="M149" i="3"/>
  <c r="O149" i="3" s="1"/>
  <c r="M148" i="3"/>
  <c r="O148" i="3" s="1"/>
  <c r="M147" i="3"/>
  <c r="Y147" i="3" s="1"/>
  <c r="M146" i="3"/>
  <c r="O146" i="3" s="1"/>
  <c r="M145" i="3"/>
  <c r="M144" i="3"/>
  <c r="M143" i="3"/>
  <c r="Y143" i="3" s="1"/>
  <c r="M142" i="3"/>
  <c r="M141" i="3"/>
  <c r="Y141" i="3" s="1"/>
  <c r="M140" i="3"/>
  <c r="O140" i="3" s="1"/>
  <c r="M139" i="3"/>
  <c r="Z139" i="3" s="1"/>
  <c r="M138" i="3"/>
  <c r="AA138" i="3" s="1"/>
  <c r="M137" i="3"/>
  <c r="M136" i="3"/>
  <c r="M135" i="3"/>
  <c r="M134" i="3"/>
  <c r="M133" i="3"/>
  <c r="M132" i="3"/>
  <c r="O132" i="3" s="1"/>
  <c r="M131" i="3"/>
  <c r="Y131" i="3" s="1"/>
  <c r="M130" i="3"/>
  <c r="Z130" i="3" s="1"/>
  <c r="M129" i="3"/>
  <c r="Y129" i="3" s="1"/>
  <c r="M128" i="3"/>
  <c r="O128" i="3" s="1"/>
  <c r="M127" i="3"/>
  <c r="Z127" i="3" s="1"/>
  <c r="M126" i="3"/>
  <c r="M125" i="3"/>
  <c r="M124" i="3"/>
  <c r="M123" i="3"/>
  <c r="M122" i="3"/>
  <c r="O122" i="3" s="1"/>
  <c r="M121" i="3"/>
  <c r="O121" i="3" s="1"/>
  <c r="M120" i="3"/>
  <c r="Y120" i="3" s="1"/>
  <c r="M119" i="3"/>
  <c r="M118" i="3"/>
  <c r="M117" i="3"/>
  <c r="M116" i="3"/>
  <c r="AA116" i="3" s="1"/>
  <c r="M115" i="3"/>
  <c r="M114" i="3"/>
  <c r="O114" i="3" s="1"/>
  <c r="M113" i="3"/>
  <c r="O113" i="3" s="1"/>
  <c r="M112" i="3"/>
  <c r="Z112" i="3" s="1"/>
  <c r="M111" i="3"/>
  <c r="M110" i="3"/>
  <c r="Q110" i="3" s="1"/>
  <c r="R110" i="3" s="1"/>
  <c r="M109" i="3"/>
  <c r="M108" i="3"/>
  <c r="M107" i="3"/>
  <c r="M106" i="3"/>
  <c r="O106" i="3" s="1"/>
  <c r="M105" i="3"/>
  <c r="Y105" i="3" s="1"/>
  <c r="M104" i="3"/>
  <c r="O104" i="3" s="1"/>
  <c r="M103" i="3"/>
  <c r="M102" i="3"/>
  <c r="Y102" i="3" s="1"/>
  <c r="M101" i="3"/>
  <c r="M100" i="3"/>
  <c r="O100" i="3" s="1"/>
  <c r="M99" i="3"/>
  <c r="M98" i="3"/>
  <c r="Z98" i="3" s="1"/>
  <c r="M97" i="3"/>
  <c r="O97" i="3" s="1"/>
  <c r="M96" i="3"/>
  <c r="M95" i="3"/>
  <c r="M94" i="3"/>
  <c r="M93" i="3"/>
  <c r="Y93" i="3" s="1"/>
  <c r="M92" i="3"/>
  <c r="M91" i="3"/>
  <c r="M90" i="3"/>
  <c r="AB90" i="3" s="1"/>
  <c r="M89" i="3"/>
  <c r="Y89" i="3" s="1"/>
  <c r="M88" i="3"/>
  <c r="M87" i="3"/>
  <c r="Y87" i="3" s="1"/>
  <c r="M86" i="3"/>
  <c r="O86" i="3" s="1"/>
  <c r="M85" i="3"/>
  <c r="M84" i="3"/>
  <c r="Y84" i="3" s="1"/>
  <c r="M83" i="3"/>
  <c r="M82" i="3"/>
  <c r="O82" i="3" s="1"/>
  <c r="M81" i="3"/>
  <c r="M80" i="3"/>
  <c r="M79" i="3"/>
  <c r="O79" i="3" s="1"/>
  <c r="M78" i="3"/>
  <c r="M77" i="3"/>
  <c r="Y77" i="3" s="1"/>
  <c r="M76" i="3"/>
  <c r="Z76" i="3" s="1"/>
  <c r="M75" i="3"/>
  <c r="Y75" i="3" s="1"/>
  <c r="M74" i="3"/>
  <c r="Z74" i="3" s="1"/>
  <c r="M73" i="3"/>
  <c r="AA73" i="3" s="1"/>
  <c r="M72" i="3"/>
  <c r="M71" i="3"/>
  <c r="O71" i="3" s="1"/>
  <c r="M70" i="3"/>
  <c r="O70" i="3" s="1"/>
  <c r="M69" i="3"/>
  <c r="M68" i="3"/>
  <c r="O68" i="3" s="1"/>
  <c r="M67" i="3"/>
  <c r="M66" i="3"/>
  <c r="AC66" i="3" s="1"/>
  <c r="M65" i="3"/>
  <c r="M64" i="3"/>
  <c r="O64" i="3" s="1"/>
  <c r="M63" i="3"/>
  <c r="M62" i="3"/>
  <c r="Y62" i="3" s="1"/>
  <c r="M61" i="3"/>
  <c r="O61" i="3" s="1"/>
  <c r="M60" i="3"/>
  <c r="Y60" i="3" s="1"/>
  <c r="M59" i="3"/>
  <c r="M58" i="3"/>
  <c r="M57" i="3"/>
  <c r="M56" i="3"/>
  <c r="AB56" i="3" s="1"/>
  <c r="M55" i="3"/>
  <c r="Z55" i="3" s="1"/>
  <c r="M54" i="3"/>
  <c r="M53" i="3"/>
  <c r="M52" i="3"/>
  <c r="Z52" i="3" s="1"/>
  <c r="M51" i="3"/>
  <c r="Z51" i="3" s="1"/>
  <c r="M50" i="3"/>
  <c r="O50" i="3" s="1"/>
  <c r="M49" i="3"/>
  <c r="M48" i="3"/>
  <c r="Y48" i="3" s="1"/>
  <c r="M47" i="3"/>
  <c r="M46" i="3"/>
  <c r="O46" i="3" s="1"/>
  <c r="M45" i="3"/>
  <c r="M44" i="3"/>
  <c r="M43" i="3"/>
  <c r="O43" i="3" s="1"/>
  <c r="M42" i="3"/>
  <c r="Y42" i="3" s="1"/>
  <c r="M41" i="3"/>
  <c r="M40" i="3"/>
  <c r="M39" i="3"/>
  <c r="Y39" i="3" s="1"/>
  <c r="M38" i="3"/>
  <c r="M37" i="3"/>
  <c r="M36" i="3"/>
  <c r="M35" i="3"/>
  <c r="Y35" i="3" s="1"/>
  <c r="M34" i="3"/>
  <c r="O34" i="3" s="1"/>
  <c r="M33" i="3"/>
  <c r="Y33" i="3" s="1"/>
  <c r="M32" i="3"/>
  <c r="AA32" i="3" s="1"/>
  <c r="M31" i="3"/>
  <c r="O31" i="3" s="1"/>
  <c r="M30" i="3"/>
  <c r="M29" i="3"/>
  <c r="M28" i="3"/>
  <c r="O28" i="3" s="1"/>
  <c r="M27" i="3"/>
  <c r="M26" i="3"/>
  <c r="O26" i="3" s="1"/>
  <c r="M25" i="3"/>
  <c r="AA25" i="3" s="1"/>
  <c r="M24" i="3"/>
  <c r="Y24" i="3" s="1"/>
  <c r="M23" i="3"/>
  <c r="Y23" i="3" s="1"/>
  <c r="M22" i="3"/>
  <c r="M21" i="3"/>
  <c r="Y21" i="3" s="1"/>
  <c r="M20" i="3"/>
  <c r="M19" i="3"/>
  <c r="M18" i="3"/>
  <c r="O18" i="3" s="1"/>
  <c r="M17" i="3"/>
  <c r="M16" i="3"/>
  <c r="M15" i="3"/>
  <c r="M14" i="3"/>
  <c r="M13" i="3"/>
  <c r="O13" i="3" s="1"/>
  <c r="M12" i="3"/>
  <c r="M11" i="3"/>
  <c r="Y11" i="3" s="1"/>
  <c r="AE32" i="1"/>
  <c r="AE31" i="1"/>
  <c r="AE30" i="1"/>
  <c r="AE29" i="1"/>
  <c r="AE28" i="1"/>
  <c r="AE27" i="1"/>
  <c r="AE26" i="1"/>
  <c r="O388" i="3" l="1"/>
  <c r="O413" i="3"/>
  <c r="O487" i="3"/>
  <c r="Z100" i="3"/>
  <c r="Z212" i="3"/>
  <c r="O139" i="3"/>
  <c r="Y51" i="3"/>
  <c r="Z33" i="3"/>
  <c r="Z248" i="3"/>
  <c r="Z407" i="3"/>
  <c r="AA28" i="3"/>
  <c r="Q146" i="3"/>
  <c r="R146" i="3" s="1"/>
  <c r="I146" i="3" s="1"/>
  <c r="O62" i="3"/>
  <c r="O314" i="3"/>
  <c r="O422" i="3"/>
  <c r="O464" i="3"/>
  <c r="Y116" i="3"/>
  <c r="Y299" i="3"/>
  <c r="AA237" i="3"/>
  <c r="AA500" i="3"/>
  <c r="Z31" i="3"/>
  <c r="O35" i="3"/>
  <c r="O184" i="3"/>
  <c r="Y424" i="3"/>
  <c r="AA68" i="3"/>
  <c r="AA291" i="3"/>
  <c r="Q505" i="3"/>
  <c r="R505" i="3" s="1"/>
  <c r="Q290" i="3"/>
  <c r="R290" i="3" s="1"/>
  <c r="O262" i="3"/>
  <c r="O476" i="3"/>
  <c r="Y500" i="3"/>
  <c r="Z446" i="3"/>
  <c r="AA298" i="3"/>
  <c r="O11" i="3"/>
  <c r="I487" i="3"/>
  <c r="H487" i="3"/>
  <c r="H26" i="3"/>
  <c r="I26" i="3"/>
  <c r="I505" i="3"/>
  <c r="H505" i="3"/>
  <c r="I110" i="3"/>
  <c r="H110" i="3"/>
  <c r="I362" i="3"/>
  <c r="H362" i="3"/>
  <c r="I136" i="3"/>
  <c r="H136" i="3"/>
  <c r="I290" i="3"/>
  <c r="H290" i="3"/>
  <c r="I415" i="3"/>
  <c r="H415" i="3"/>
  <c r="I208" i="3"/>
  <c r="H208" i="3"/>
  <c r="I244" i="3"/>
  <c r="H244" i="3"/>
  <c r="I254" i="3"/>
  <c r="H254" i="3"/>
  <c r="Q12" i="3"/>
  <c r="AC12" i="3"/>
  <c r="AB12" i="3"/>
  <c r="AA12" i="3"/>
  <c r="Y12" i="3"/>
  <c r="Z12" i="3"/>
  <c r="Q36" i="3"/>
  <c r="R36" i="3" s="1"/>
  <c r="AB36" i="3"/>
  <c r="AC36" i="3"/>
  <c r="AA36" i="3"/>
  <c r="Z36" i="3"/>
  <c r="Y36" i="3"/>
  <c r="Q54" i="3"/>
  <c r="R54" i="3" s="1"/>
  <c r="AB54" i="3"/>
  <c r="AC54" i="3"/>
  <c r="AA54" i="3"/>
  <c r="Z54" i="3"/>
  <c r="Y54" i="3"/>
  <c r="Q78" i="3"/>
  <c r="R78" i="3" s="1"/>
  <c r="AB78" i="3"/>
  <c r="Z78" i="3"/>
  <c r="AC78" i="3"/>
  <c r="AA78" i="3"/>
  <c r="Q96" i="3"/>
  <c r="R96" i="3" s="1"/>
  <c r="AC96" i="3"/>
  <c r="AB96" i="3"/>
  <c r="Z96" i="3"/>
  <c r="Q126" i="3"/>
  <c r="R126" i="3" s="1"/>
  <c r="AC126" i="3"/>
  <c r="AA126" i="3"/>
  <c r="AB126" i="3"/>
  <c r="Z126" i="3"/>
  <c r="Y126" i="3"/>
  <c r="Q150" i="3"/>
  <c r="R150" i="3" s="1"/>
  <c r="AC150" i="3"/>
  <c r="AB150" i="3"/>
  <c r="Z150" i="3"/>
  <c r="AA150" i="3"/>
  <c r="Q174" i="3"/>
  <c r="R174" i="3" s="1"/>
  <c r="AC174" i="3"/>
  <c r="AB174" i="3"/>
  <c r="AA174" i="3"/>
  <c r="Z174" i="3"/>
  <c r="O174" i="3"/>
  <c r="Q198" i="3"/>
  <c r="R198" i="3" s="1"/>
  <c r="AC198" i="3"/>
  <c r="AA198" i="3"/>
  <c r="AB198" i="3"/>
  <c r="Z198" i="3"/>
  <c r="Y198" i="3"/>
  <c r="Q222" i="3"/>
  <c r="R222" i="3" s="1"/>
  <c r="AC222" i="3"/>
  <c r="AB222" i="3"/>
  <c r="Z222" i="3"/>
  <c r="AA222" i="3"/>
  <c r="Y222" i="3"/>
  <c r="Q246" i="3"/>
  <c r="R246" i="3" s="1"/>
  <c r="AC246" i="3"/>
  <c r="AB246" i="3"/>
  <c r="Z246" i="3"/>
  <c r="Y246" i="3"/>
  <c r="AA246" i="3"/>
  <c r="O246" i="3"/>
  <c r="Q264" i="3"/>
  <c r="R264" i="3" s="1"/>
  <c r="AC264" i="3"/>
  <c r="AB264" i="3"/>
  <c r="Y264" i="3"/>
  <c r="AA264" i="3"/>
  <c r="Q288" i="3"/>
  <c r="R288" i="3" s="1"/>
  <c r="AC288" i="3"/>
  <c r="AB288" i="3"/>
  <c r="AA288" i="3"/>
  <c r="Z288" i="3"/>
  <c r="O288" i="3"/>
  <c r="Q312" i="3"/>
  <c r="R312" i="3" s="1"/>
  <c r="AC312" i="3"/>
  <c r="AB312" i="3"/>
  <c r="Z312" i="3"/>
  <c r="AA312" i="3"/>
  <c r="Q336" i="3"/>
  <c r="R336" i="3" s="1"/>
  <c r="AC336" i="3"/>
  <c r="AB336" i="3"/>
  <c r="Y336" i="3"/>
  <c r="Z336" i="3"/>
  <c r="AA336" i="3"/>
  <c r="Q360" i="3"/>
  <c r="R360" i="3" s="1"/>
  <c r="AC360" i="3"/>
  <c r="AB360" i="3"/>
  <c r="AA360" i="3"/>
  <c r="Z360" i="3"/>
  <c r="Y360" i="3"/>
  <c r="O360" i="3"/>
  <c r="Q378" i="3"/>
  <c r="R378" i="3" s="1"/>
  <c r="AC378" i="3"/>
  <c r="AB378" i="3"/>
  <c r="AA378" i="3"/>
  <c r="Q402" i="3"/>
  <c r="R402" i="3" s="1"/>
  <c r="AC402" i="3"/>
  <c r="AB402" i="3"/>
  <c r="AA402" i="3"/>
  <c r="Z402" i="3"/>
  <c r="Q426" i="3"/>
  <c r="R426" i="3" s="1"/>
  <c r="AC426" i="3"/>
  <c r="AB426" i="3"/>
  <c r="AA426" i="3"/>
  <c r="Z426" i="3"/>
  <c r="Y426" i="3"/>
  <c r="O426" i="3"/>
  <c r="Q450" i="3"/>
  <c r="R450" i="3" s="1"/>
  <c r="AC450" i="3"/>
  <c r="AB450" i="3"/>
  <c r="AA450" i="3"/>
  <c r="O450" i="3"/>
  <c r="Y450" i="3"/>
  <c r="Q480" i="3"/>
  <c r="R480" i="3" s="1"/>
  <c r="AC480" i="3"/>
  <c r="AB480" i="3"/>
  <c r="AA480" i="3"/>
  <c r="Z480" i="3"/>
  <c r="Y480" i="3"/>
  <c r="O480" i="3"/>
  <c r="Q504" i="3"/>
  <c r="R504" i="3" s="1"/>
  <c r="AC504" i="3"/>
  <c r="AB504" i="3"/>
  <c r="AA504" i="3"/>
  <c r="O504" i="3"/>
  <c r="Y504" i="3"/>
  <c r="O96" i="3"/>
  <c r="O216" i="3"/>
  <c r="O378" i="3"/>
  <c r="Y312" i="3"/>
  <c r="Z342" i="3"/>
  <c r="Q37" i="3"/>
  <c r="R37" i="3" s="1"/>
  <c r="AC37" i="3"/>
  <c r="AB37" i="3"/>
  <c r="Y37" i="3"/>
  <c r="AA37" i="3"/>
  <c r="Z37" i="3"/>
  <c r="O37" i="3"/>
  <c r="Q61" i="3"/>
  <c r="R61" i="3" s="1"/>
  <c r="AC61" i="3"/>
  <c r="AB61" i="3"/>
  <c r="Z61" i="3"/>
  <c r="Y61" i="3"/>
  <c r="AA61" i="3"/>
  <c r="Q85" i="3"/>
  <c r="R85" i="3" s="1"/>
  <c r="AC85" i="3"/>
  <c r="AB85" i="3"/>
  <c r="AA85" i="3"/>
  <c r="Y85" i="3"/>
  <c r="Q103" i="3"/>
  <c r="R103" i="3" s="1"/>
  <c r="AC103" i="3"/>
  <c r="AB103" i="3"/>
  <c r="AA103" i="3"/>
  <c r="Y103" i="3"/>
  <c r="Q127" i="3"/>
  <c r="R127" i="3" s="1"/>
  <c r="AC127" i="3"/>
  <c r="AB127" i="3"/>
  <c r="Y127" i="3"/>
  <c r="AA127" i="3"/>
  <c r="Q145" i="3"/>
  <c r="R145" i="3" s="1"/>
  <c r="AC145" i="3"/>
  <c r="AB145" i="3"/>
  <c r="Y145" i="3"/>
  <c r="O145" i="3"/>
  <c r="Z145" i="3"/>
  <c r="Q163" i="3"/>
  <c r="R163" i="3" s="1"/>
  <c r="AC163" i="3"/>
  <c r="AB163" i="3"/>
  <c r="Y163" i="3"/>
  <c r="AA163" i="3"/>
  <c r="Z163" i="3"/>
  <c r="Q181" i="3"/>
  <c r="R181" i="3" s="1"/>
  <c r="AC181" i="3"/>
  <c r="AB181" i="3"/>
  <c r="AA181" i="3"/>
  <c r="Y181" i="3"/>
  <c r="O181" i="3"/>
  <c r="Q193" i="3"/>
  <c r="R193" i="3" s="1"/>
  <c r="AC193" i="3"/>
  <c r="AB193" i="3"/>
  <c r="AA193" i="3"/>
  <c r="Z193" i="3"/>
  <c r="Y193" i="3"/>
  <c r="Q211" i="3"/>
  <c r="R211" i="3" s="1"/>
  <c r="AC211" i="3"/>
  <c r="AB211" i="3"/>
  <c r="AA211" i="3"/>
  <c r="Y211" i="3"/>
  <c r="Z211" i="3"/>
  <c r="Q229" i="3"/>
  <c r="R229" i="3" s="1"/>
  <c r="AC229" i="3"/>
  <c r="AB229" i="3"/>
  <c r="AA229" i="3"/>
  <c r="Z229" i="3"/>
  <c r="Y229" i="3"/>
  <c r="Q253" i="3"/>
  <c r="R253" i="3" s="1"/>
  <c r="AC253" i="3"/>
  <c r="AB253" i="3"/>
  <c r="Y253" i="3"/>
  <c r="AA253" i="3"/>
  <c r="Z253" i="3"/>
  <c r="O253" i="3"/>
  <c r="Q271" i="3"/>
  <c r="R271" i="3" s="1"/>
  <c r="AB271" i="3"/>
  <c r="AC271" i="3"/>
  <c r="Y271" i="3"/>
  <c r="Z271" i="3"/>
  <c r="AA271" i="3"/>
  <c r="Q295" i="3"/>
  <c r="R295" i="3" s="1"/>
  <c r="AB295" i="3"/>
  <c r="AC295" i="3"/>
  <c r="AA295" i="3"/>
  <c r="Y295" i="3"/>
  <c r="Z295" i="3"/>
  <c r="O295" i="3"/>
  <c r="Q313" i="3"/>
  <c r="R313" i="3" s="1"/>
  <c r="AB313" i="3"/>
  <c r="AC313" i="3"/>
  <c r="Y313" i="3"/>
  <c r="AA313" i="3"/>
  <c r="Q337" i="3"/>
  <c r="R337" i="3" s="1"/>
  <c r="AB337" i="3"/>
  <c r="AC337" i="3"/>
  <c r="AA337" i="3"/>
  <c r="Z337" i="3"/>
  <c r="Y337" i="3"/>
  <c r="Q355" i="3"/>
  <c r="R355" i="3" s="1"/>
  <c r="AB355" i="3"/>
  <c r="AC355" i="3"/>
  <c r="AA355" i="3"/>
  <c r="Y355" i="3"/>
  <c r="Z355" i="3"/>
  <c r="Q373" i="3"/>
  <c r="R373" i="3" s="1"/>
  <c r="AB373" i="3"/>
  <c r="AC373" i="3"/>
  <c r="AA373" i="3"/>
  <c r="Z373" i="3"/>
  <c r="Y373" i="3"/>
  <c r="Q391" i="3"/>
  <c r="R391" i="3" s="1"/>
  <c r="AB391" i="3"/>
  <c r="AC391" i="3"/>
  <c r="AA391" i="3"/>
  <c r="Y391" i="3"/>
  <c r="Z391" i="3"/>
  <c r="Q409" i="3"/>
  <c r="R409" i="3" s="1"/>
  <c r="AB409" i="3"/>
  <c r="AC409" i="3"/>
  <c r="AA409" i="3"/>
  <c r="Z409" i="3"/>
  <c r="Y409" i="3"/>
  <c r="Q421" i="3"/>
  <c r="R421" i="3" s="1"/>
  <c r="AB421" i="3"/>
  <c r="AC421" i="3"/>
  <c r="AA421" i="3"/>
  <c r="Z421" i="3"/>
  <c r="Y421" i="3"/>
  <c r="AB439" i="3"/>
  <c r="AC439" i="3"/>
  <c r="AA439" i="3"/>
  <c r="Z439" i="3"/>
  <c r="Y439" i="3"/>
  <c r="AB463" i="3"/>
  <c r="AC463" i="3"/>
  <c r="AA463" i="3"/>
  <c r="Z463" i="3"/>
  <c r="Y463" i="3"/>
  <c r="O463" i="3"/>
  <c r="AB481" i="3"/>
  <c r="AC481" i="3"/>
  <c r="AA481" i="3"/>
  <c r="Z481" i="3"/>
  <c r="Y481" i="3"/>
  <c r="Q481" i="3"/>
  <c r="R481" i="3" s="1"/>
  <c r="O481" i="3"/>
  <c r="Q499" i="3"/>
  <c r="R499" i="3" s="1"/>
  <c r="AB499" i="3"/>
  <c r="AC499" i="3"/>
  <c r="AA499" i="3"/>
  <c r="Z499" i="3"/>
  <c r="Y499" i="3"/>
  <c r="O499" i="3"/>
  <c r="O54" i="3"/>
  <c r="Q22" i="3"/>
  <c r="R22" i="3" s="1"/>
  <c r="AC22" i="3"/>
  <c r="AB22" i="3"/>
  <c r="AA22" i="3"/>
  <c r="Y22" i="3"/>
  <c r="Q28" i="3"/>
  <c r="R28" i="3" s="1"/>
  <c r="AC28" i="3"/>
  <c r="AB28" i="3"/>
  <c r="Z28" i="3"/>
  <c r="Y28" i="3"/>
  <c r="Q40" i="3"/>
  <c r="R40" i="3" s="1"/>
  <c r="AC40" i="3"/>
  <c r="AB40" i="3"/>
  <c r="AA40" i="3"/>
  <c r="Y40" i="3"/>
  <c r="Q46" i="3"/>
  <c r="R46" i="3" s="1"/>
  <c r="AC46" i="3"/>
  <c r="AB46" i="3"/>
  <c r="Z46" i="3"/>
  <c r="Y46" i="3"/>
  <c r="Q58" i="3"/>
  <c r="R58" i="3" s="1"/>
  <c r="AC58" i="3"/>
  <c r="AB58" i="3"/>
  <c r="AA58" i="3"/>
  <c r="Y58" i="3"/>
  <c r="Z58" i="3"/>
  <c r="Q70" i="3"/>
  <c r="R70" i="3" s="1"/>
  <c r="AC70" i="3"/>
  <c r="AB70" i="3"/>
  <c r="AA70" i="3"/>
  <c r="Y70" i="3"/>
  <c r="Z70" i="3"/>
  <c r="Q76" i="3"/>
  <c r="R76" i="3" s="1"/>
  <c r="AC76" i="3"/>
  <c r="AB76" i="3"/>
  <c r="AA76" i="3"/>
  <c r="Y76" i="3"/>
  <c r="Q88" i="3"/>
  <c r="R88" i="3" s="1"/>
  <c r="AC88" i="3"/>
  <c r="AB88" i="3"/>
  <c r="Z88" i="3"/>
  <c r="Y88" i="3"/>
  <c r="O88" i="3"/>
  <c r="Q94" i="3"/>
  <c r="R94" i="3" s="1"/>
  <c r="AC94" i="3"/>
  <c r="AB94" i="3"/>
  <c r="AA94" i="3"/>
  <c r="Y94" i="3"/>
  <c r="Z94" i="3"/>
  <c r="Q106" i="3"/>
  <c r="R106" i="3" s="1"/>
  <c r="AC106" i="3"/>
  <c r="AB106" i="3"/>
  <c r="Z106" i="3"/>
  <c r="Y106" i="3"/>
  <c r="AA106" i="3"/>
  <c r="Q118" i="3"/>
  <c r="R118" i="3" s="1"/>
  <c r="AC118" i="3"/>
  <c r="AB118" i="3"/>
  <c r="AA118" i="3"/>
  <c r="Y118" i="3"/>
  <c r="Z118" i="3"/>
  <c r="Q130" i="3"/>
  <c r="R130" i="3" s="1"/>
  <c r="AC130" i="3"/>
  <c r="AB130" i="3"/>
  <c r="AA130" i="3"/>
  <c r="Y130" i="3"/>
  <c r="Q142" i="3"/>
  <c r="R142" i="3" s="1"/>
  <c r="AC142" i="3"/>
  <c r="AB142" i="3"/>
  <c r="AA142" i="3"/>
  <c r="Z142" i="3"/>
  <c r="Y142" i="3"/>
  <c r="Q148" i="3"/>
  <c r="R148" i="3" s="1"/>
  <c r="AC148" i="3"/>
  <c r="AB148" i="3"/>
  <c r="AA148" i="3"/>
  <c r="Y148" i="3"/>
  <c r="Z148" i="3"/>
  <c r="Q160" i="3"/>
  <c r="R160" i="3" s="1"/>
  <c r="AC160" i="3"/>
  <c r="AB160" i="3"/>
  <c r="AA160" i="3"/>
  <c r="Z160" i="3"/>
  <c r="Y160" i="3"/>
  <c r="O160" i="3"/>
  <c r="AC172" i="3"/>
  <c r="AB172" i="3"/>
  <c r="AA172" i="3"/>
  <c r="Q172" i="3"/>
  <c r="R172" i="3" s="1"/>
  <c r="Y172" i="3"/>
  <c r="Z172" i="3"/>
  <c r="Q184" i="3"/>
  <c r="R184" i="3" s="1"/>
  <c r="AC184" i="3"/>
  <c r="AB184" i="3"/>
  <c r="AA184" i="3"/>
  <c r="Y184" i="3"/>
  <c r="Q196" i="3"/>
  <c r="R196" i="3" s="1"/>
  <c r="AC196" i="3"/>
  <c r="AB196" i="3"/>
  <c r="Z196" i="3"/>
  <c r="Y196" i="3"/>
  <c r="O196" i="3"/>
  <c r="Q202" i="3"/>
  <c r="R202" i="3" s="1"/>
  <c r="AC202" i="3"/>
  <c r="AB202" i="3"/>
  <c r="AA202" i="3"/>
  <c r="Z202" i="3"/>
  <c r="Q214" i="3"/>
  <c r="R214" i="3" s="1"/>
  <c r="AC214" i="3"/>
  <c r="AB214" i="3"/>
  <c r="Z214" i="3"/>
  <c r="AA214" i="3"/>
  <c r="Y214" i="3"/>
  <c r="Q226" i="3"/>
  <c r="R226" i="3" s="1"/>
  <c r="AC226" i="3"/>
  <c r="AB226" i="3"/>
  <c r="Z226" i="3"/>
  <c r="Q262" i="3"/>
  <c r="R262" i="3" s="1"/>
  <c r="AB262" i="3"/>
  <c r="AC262" i="3"/>
  <c r="Z262" i="3"/>
  <c r="AA262" i="3"/>
  <c r="Q11" i="3"/>
  <c r="AB11" i="3"/>
  <c r="AA11" i="3"/>
  <c r="Z11" i="3"/>
  <c r="AC11" i="3"/>
  <c r="Q17" i="3"/>
  <c r="R17" i="3" s="1"/>
  <c r="AC17" i="3"/>
  <c r="AB17" i="3"/>
  <c r="AA17" i="3"/>
  <c r="Z17" i="3"/>
  <c r="Q23" i="3"/>
  <c r="R23" i="3" s="1"/>
  <c r="AC23" i="3"/>
  <c r="AB23" i="3"/>
  <c r="AA23" i="3"/>
  <c r="O23" i="3"/>
  <c r="Z23" i="3"/>
  <c r="Q29" i="3"/>
  <c r="R29" i="3" s="1"/>
  <c r="AC29" i="3"/>
  <c r="AA29" i="3"/>
  <c r="Y29" i="3"/>
  <c r="Q35" i="3"/>
  <c r="R35" i="3" s="1"/>
  <c r="AC35" i="3"/>
  <c r="AA35" i="3"/>
  <c r="Z35" i="3"/>
  <c r="Q41" i="3"/>
  <c r="R41" i="3" s="1"/>
  <c r="AC41" i="3"/>
  <c r="AB41" i="3"/>
  <c r="AA41" i="3"/>
  <c r="Q47" i="3"/>
  <c r="R47" i="3" s="1"/>
  <c r="AC47" i="3"/>
  <c r="AB47" i="3"/>
  <c r="Z47" i="3"/>
  <c r="Y47" i="3"/>
  <c r="Q53" i="3"/>
  <c r="R53" i="3" s="1"/>
  <c r="AC53" i="3"/>
  <c r="AA53" i="3"/>
  <c r="Z53" i="3"/>
  <c r="AB53" i="3"/>
  <c r="Q59" i="3"/>
  <c r="R59" i="3" s="1"/>
  <c r="AC59" i="3"/>
  <c r="AB59" i="3"/>
  <c r="Z59" i="3"/>
  <c r="AA59" i="3"/>
  <c r="O59" i="3"/>
  <c r="Q65" i="3"/>
  <c r="R65" i="3" s="1"/>
  <c r="AC65" i="3"/>
  <c r="AB65" i="3"/>
  <c r="Y65" i="3"/>
  <c r="Q71" i="3"/>
  <c r="R71" i="3" s="1"/>
  <c r="AC71" i="3"/>
  <c r="AB71" i="3"/>
  <c r="AA71" i="3"/>
  <c r="Z71" i="3"/>
  <c r="Q77" i="3"/>
  <c r="R77" i="3" s="1"/>
  <c r="AC77" i="3"/>
  <c r="AA77" i="3"/>
  <c r="AB77" i="3"/>
  <c r="Z77" i="3"/>
  <c r="Q83" i="3"/>
  <c r="R83" i="3" s="1"/>
  <c r="AC83" i="3"/>
  <c r="AA83" i="3"/>
  <c r="AB83" i="3"/>
  <c r="Z83" i="3"/>
  <c r="Y83" i="3"/>
  <c r="Q89" i="3"/>
  <c r="R89" i="3" s="1"/>
  <c r="AB89" i="3"/>
  <c r="AA89" i="3"/>
  <c r="AC89" i="3"/>
  <c r="Q95" i="3"/>
  <c r="R95" i="3" s="1"/>
  <c r="AB95" i="3"/>
  <c r="AA95" i="3"/>
  <c r="Z95" i="3"/>
  <c r="O95" i="3"/>
  <c r="Q101" i="3"/>
  <c r="R101" i="3" s="1"/>
  <c r="AB101" i="3"/>
  <c r="AC101" i="3"/>
  <c r="AA101" i="3"/>
  <c r="Z101" i="3"/>
  <c r="Y101" i="3"/>
  <c r="Q107" i="3"/>
  <c r="R107" i="3" s="1"/>
  <c r="AB107" i="3"/>
  <c r="AA107" i="3"/>
  <c r="AC107" i="3"/>
  <c r="Z107" i="3"/>
  <c r="Q113" i="3"/>
  <c r="R113" i="3" s="1"/>
  <c r="AB113" i="3"/>
  <c r="AA113" i="3"/>
  <c r="AC113" i="3"/>
  <c r="Q119" i="3"/>
  <c r="R119" i="3" s="1"/>
  <c r="AB119" i="3"/>
  <c r="AC119" i="3"/>
  <c r="AA119" i="3"/>
  <c r="Z119" i="3"/>
  <c r="Y119" i="3"/>
  <c r="Q125" i="3"/>
  <c r="R125" i="3" s="1"/>
  <c r="AB125" i="3"/>
  <c r="AA125" i="3"/>
  <c r="AC125" i="3"/>
  <c r="Q131" i="3"/>
  <c r="R131" i="3" s="1"/>
  <c r="AB131" i="3"/>
  <c r="AA131" i="3"/>
  <c r="O131" i="3"/>
  <c r="AC131" i="3"/>
  <c r="Z131" i="3"/>
  <c r="Q137" i="3"/>
  <c r="R137" i="3" s="1"/>
  <c r="AB137" i="3"/>
  <c r="AC137" i="3"/>
  <c r="AA137" i="3"/>
  <c r="Z137" i="3"/>
  <c r="Y137" i="3"/>
  <c r="Q143" i="3"/>
  <c r="R143" i="3" s="1"/>
  <c r="AB143" i="3"/>
  <c r="AA143" i="3"/>
  <c r="AC143" i="3"/>
  <c r="Q149" i="3"/>
  <c r="R149" i="3" s="1"/>
  <c r="AB149" i="3"/>
  <c r="AA149" i="3"/>
  <c r="Z149" i="3"/>
  <c r="AC149" i="3"/>
  <c r="Q155" i="3"/>
  <c r="R155" i="3" s="1"/>
  <c r="AB155" i="3"/>
  <c r="AC155" i="3"/>
  <c r="AA155" i="3"/>
  <c r="Z155" i="3"/>
  <c r="Y155" i="3"/>
  <c r="Q161" i="3"/>
  <c r="R161" i="3" s="1"/>
  <c r="AB161" i="3"/>
  <c r="AA161" i="3"/>
  <c r="AC161" i="3"/>
  <c r="Z161" i="3"/>
  <c r="Q167" i="3"/>
  <c r="R167" i="3" s="1"/>
  <c r="AB167" i="3"/>
  <c r="AA167" i="3"/>
  <c r="AC167" i="3"/>
  <c r="O167" i="3"/>
  <c r="Q173" i="3"/>
  <c r="R173" i="3" s="1"/>
  <c r="AB173" i="3"/>
  <c r="AC173" i="3"/>
  <c r="AA173" i="3"/>
  <c r="Z173" i="3"/>
  <c r="Y173" i="3"/>
  <c r="Q179" i="3"/>
  <c r="R179" i="3" s="1"/>
  <c r="AB179" i="3"/>
  <c r="AA179" i="3"/>
  <c r="AC179" i="3"/>
  <c r="Q185" i="3"/>
  <c r="R185" i="3" s="1"/>
  <c r="AB185" i="3"/>
  <c r="AA185" i="3"/>
  <c r="AC185" i="3"/>
  <c r="Z185" i="3"/>
  <c r="Q191" i="3"/>
  <c r="R191" i="3" s="1"/>
  <c r="AB191" i="3"/>
  <c r="AC191" i="3"/>
  <c r="AA191" i="3"/>
  <c r="Z191" i="3"/>
  <c r="Y191" i="3"/>
  <c r="Q197" i="3"/>
  <c r="R197" i="3" s="1"/>
  <c r="AB197" i="3"/>
  <c r="AA197" i="3"/>
  <c r="AC197" i="3"/>
  <c r="Z197" i="3"/>
  <c r="Q203" i="3"/>
  <c r="R203" i="3" s="1"/>
  <c r="AB203" i="3"/>
  <c r="AA203" i="3"/>
  <c r="AC203" i="3"/>
  <c r="Z203" i="3"/>
  <c r="Y203" i="3"/>
  <c r="O203" i="3"/>
  <c r="Q209" i="3"/>
  <c r="R209" i="3" s="1"/>
  <c r="AB209" i="3"/>
  <c r="AC209" i="3"/>
  <c r="AA209" i="3"/>
  <c r="Z209" i="3"/>
  <c r="Y209" i="3"/>
  <c r="Q215" i="3"/>
  <c r="R215" i="3" s="1"/>
  <c r="AB215" i="3"/>
  <c r="AA215" i="3"/>
  <c r="AC215" i="3"/>
  <c r="Z215" i="3"/>
  <c r="Q221" i="3"/>
  <c r="R221" i="3" s="1"/>
  <c r="AB221" i="3"/>
  <c r="AA221" i="3"/>
  <c r="AC221" i="3"/>
  <c r="Y221" i="3"/>
  <c r="Z221" i="3"/>
  <c r="Q227" i="3"/>
  <c r="R227" i="3" s="1"/>
  <c r="AB227" i="3"/>
  <c r="AC227" i="3"/>
  <c r="AA227" i="3"/>
  <c r="Q233" i="3"/>
  <c r="R233" i="3" s="1"/>
  <c r="AB233" i="3"/>
  <c r="AA233" i="3"/>
  <c r="AC233" i="3"/>
  <c r="Z233" i="3"/>
  <c r="Y233" i="3"/>
  <c r="Q239" i="3"/>
  <c r="R239" i="3" s="1"/>
  <c r="AB239" i="3"/>
  <c r="AA239" i="3"/>
  <c r="Y239" i="3"/>
  <c r="Z239" i="3"/>
  <c r="AC239" i="3"/>
  <c r="O239" i="3"/>
  <c r="Q245" i="3"/>
  <c r="R245" i="3" s="1"/>
  <c r="AB245" i="3"/>
  <c r="AC245" i="3"/>
  <c r="AA245" i="3"/>
  <c r="Q251" i="3"/>
  <c r="R251" i="3" s="1"/>
  <c r="AB251" i="3"/>
  <c r="AA251" i="3"/>
  <c r="AC251" i="3"/>
  <c r="Z251" i="3"/>
  <c r="Q257" i="3"/>
  <c r="R257" i="3" s="1"/>
  <c r="AC257" i="3"/>
  <c r="AB257" i="3"/>
  <c r="AA257" i="3"/>
  <c r="Z257" i="3"/>
  <c r="Y257" i="3"/>
  <c r="Q263" i="3"/>
  <c r="R263" i="3" s="1"/>
  <c r="AC263" i="3"/>
  <c r="AB263" i="3"/>
  <c r="AA263" i="3"/>
  <c r="Z263" i="3"/>
  <c r="Y263" i="3"/>
  <c r="Q269" i="3"/>
  <c r="R269" i="3" s="1"/>
  <c r="AC269" i="3"/>
  <c r="AB269" i="3"/>
  <c r="AA269" i="3"/>
  <c r="Z269" i="3"/>
  <c r="Q275" i="3"/>
  <c r="R275" i="3" s="1"/>
  <c r="AC275" i="3"/>
  <c r="AB275" i="3"/>
  <c r="AA275" i="3"/>
  <c r="Y275" i="3"/>
  <c r="O275" i="3"/>
  <c r="Q281" i="3"/>
  <c r="R281" i="3" s="1"/>
  <c r="AC281" i="3"/>
  <c r="AB281" i="3"/>
  <c r="AA281" i="3"/>
  <c r="O281" i="3"/>
  <c r="Q287" i="3"/>
  <c r="R287" i="3" s="1"/>
  <c r="AC287" i="3"/>
  <c r="AA287" i="3"/>
  <c r="Z287" i="3"/>
  <c r="AB287" i="3"/>
  <c r="Y287" i="3"/>
  <c r="Q293" i="3"/>
  <c r="R293" i="3" s="1"/>
  <c r="AC293" i="3"/>
  <c r="AB293" i="3"/>
  <c r="AA293" i="3"/>
  <c r="Y293" i="3"/>
  <c r="Q299" i="3"/>
  <c r="R299" i="3" s="1"/>
  <c r="AC299" i="3"/>
  <c r="AB299" i="3"/>
  <c r="AA299" i="3"/>
  <c r="Z299" i="3"/>
  <c r="Q305" i="3"/>
  <c r="R305" i="3" s="1"/>
  <c r="AC305" i="3"/>
  <c r="AB305" i="3"/>
  <c r="AA305" i="3"/>
  <c r="Z305" i="3"/>
  <c r="Q311" i="3"/>
  <c r="R311" i="3" s="1"/>
  <c r="AC311" i="3"/>
  <c r="AB311" i="3"/>
  <c r="AA311" i="3"/>
  <c r="Z311" i="3"/>
  <c r="Y311" i="3"/>
  <c r="O311" i="3"/>
  <c r="Q317" i="3"/>
  <c r="R317" i="3" s="1"/>
  <c r="AC317" i="3"/>
  <c r="AB317" i="3"/>
  <c r="AA317" i="3"/>
  <c r="Z317" i="3"/>
  <c r="Y317" i="3"/>
  <c r="O317" i="3"/>
  <c r="Q323" i="3"/>
  <c r="R323" i="3" s="1"/>
  <c r="AC323" i="3"/>
  <c r="AB323" i="3"/>
  <c r="AA323" i="3"/>
  <c r="Z323" i="3"/>
  <c r="Q329" i="3"/>
  <c r="R329" i="3" s="1"/>
  <c r="AC329" i="3"/>
  <c r="AB329" i="3"/>
  <c r="AA329" i="3"/>
  <c r="Y329" i="3"/>
  <c r="Q335" i="3"/>
  <c r="R335" i="3" s="1"/>
  <c r="AC335" i="3"/>
  <c r="AB335" i="3"/>
  <c r="AA335" i="3"/>
  <c r="Z335" i="3"/>
  <c r="Q341" i="3"/>
  <c r="R341" i="3" s="1"/>
  <c r="AC341" i="3"/>
  <c r="AB341" i="3"/>
  <c r="Z341" i="3"/>
  <c r="AA341" i="3"/>
  <c r="Y341" i="3"/>
  <c r="Q347" i="3"/>
  <c r="R347" i="3" s="1"/>
  <c r="AC347" i="3"/>
  <c r="AB347" i="3"/>
  <c r="AA347" i="3"/>
  <c r="Y347" i="3"/>
  <c r="O347" i="3"/>
  <c r="Z347" i="3"/>
  <c r="Q353" i="3"/>
  <c r="R353" i="3" s="1"/>
  <c r="AC353" i="3"/>
  <c r="AB353" i="3"/>
  <c r="AA353" i="3"/>
  <c r="Z353" i="3"/>
  <c r="O353" i="3"/>
  <c r="Q359" i="3"/>
  <c r="R359" i="3" s="1"/>
  <c r="AC359" i="3"/>
  <c r="AB359" i="3"/>
  <c r="AA359" i="3"/>
  <c r="Z359" i="3"/>
  <c r="Q365" i="3"/>
  <c r="R365" i="3" s="1"/>
  <c r="AC365" i="3"/>
  <c r="AB365" i="3"/>
  <c r="AA365" i="3"/>
  <c r="Z365" i="3"/>
  <c r="Y365" i="3"/>
  <c r="Q371" i="3"/>
  <c r="R371" i="3" s="1"/>
  <c r="AC371" i="3"/>
  <c r="AB371" i="3"/>
  <c r="AA371" i="3"/>
  <c r="Z371" i="3"/>
  <c r="Y371" i="3"/>
  <c r="Q377" i="3"/>
  <c r="R377" i="3" s="1"/>
  <c r="AC377" i="3"/>
  <c r="AB377" i="3"/>
  <c r="Z377" i="3"/>
  <c r="Q383" i="3"/>
  <c r="R383" i="3" s="1"/>
  <c r="AC383" i="3"/>
  <c r="AB383" i="3"/>
  <c r="Y383" i="3"/>
  <c r="Z383" i="3"/>
  <c r="O383" i="3"/>
  <c r="AA383" i="3"/>
  <c r="Q389" i="3"/>
  <c r="R389" i="3" s="1"/>
  <c r="AC389" i="3"/>
  <c r="AB389" i="3"/>
  <c r="AA389" i="3"/>
  <c r="O389" i="3"/>
  <c r="Q395" i="3"/>
  <c r="R395" i="3" s="1"/>
  <c r="AC395" i="3"/>
  <c r="AB395" i="3"/>
  <c r="Z395" i="3"/>
  <c r="AA395" i="3"/>
  <c r="Y395" i="3"/>
  <c r="Q401" i="3"/>
  <c r="R401" i="3" s="1"/>
  <c r="AC401" i="3"/>
  <c r="AB401" i="3"/>
  <c r="AA401" i="3"/>
  <c r="Y401" i="3"/>
  <c r="Z401" i="3"/>
  <c r="Q407" i="3"/>
  <c r="R407" i="3" s="1"/>
  <c r="AC407" i="3"/>
  <c r="AB407" i="3"/>
  <c r="AA407" i="3"/>
  <c r="Y407" i="3"/>
  <c r="Q413" i="3"/>
  <c r="R413" i="3" s="1"/>
  <c r="AC413" i="3"/>
  <c r="AB413" i="3"/>
  <c r="AA413" i="3"/>
  <c r="Z413" i="3"/>
  <c r="Q419" i="3"/>
  <c r="R419" i="3" s="1"/>
  <c r="AC419" i="3"/>
  <c r="AB419" i="3"/>
  <c r="Y419" i="3"/>
  <c r="Z419" i="3"/>
  <c r="O419" i="3"/>
  <c r="Q425" i="3"/>
  <c r="R425" i="3" s="1"/>
  <c r="AC425" i="3"/>
  <c r="AB425" i="3"/>
  <c r="AA425" i="3"/>
  <c r="Y425" i="3"/>
  <c r="O425" i="3"/>
  <c r="Q431" i="3"/>
  <c r="R431" i="3" s="1"/>
  <c r="AC431" i="3"/>
  <c r="AB431" i="3"/>
  <c r="Z431" i="3"/>
  <c r="AA431" i="3"/>
  <c r="Q437" i="3"/>
  <c r="R437" i="3" s="1"/>
  <c r="AC437" i="3"/>
  <c r="AB437" i="3"/>
  <c r="Y437" i="3"/>
  <c r="Z437" i="3"/>
  <c r="Q443" i="3"/>
  <c r="R443" i="3" s="1"/>
  <c r="AC443" i="3"/>
  <c r="AB443" i="3"/>
  <c r="AA443" i="3"/>
  <c r="O443" i="3"/>
  <c r="Q449" i="3"/>
  <c r="R449" i="3" s="1"/>
  <c r="AC449" i="3"/>
  <c r="Z449" i="3"/>
  <c r="AB449" i="3"/>
  <c r="AA449" i="3"/>
  <c r="Y449" i="3"/>
  <c r="Q455" i="3"/>
  <c r="R455" i="3" s="1"/>
  <c r="AC455" i="3"/>
  <c r="AB455" i="3"/>
  <c r="AA455" i="3"/>
  <c r="Z455" i="3"/>
  <c r="Y455" i="3"/>
  <c r="Q461" i="3"/>
  <c r="R461" i="3" s="1"/>
  <c r="AC461" i="3"/>
  <c r="AB461" i="3"/>
  <c r="AA461" i="3"/>
  <c r="Z461" i="3"/>
  <c r="Y461" i="3"/>
  <c r="O461" i="3"/>
  <c r="Q467" i="3"/>
  <c r="R467" i="3" s="1"/>
  <c r="AC467" i="3"/>
  <c r="AB467" i="3"/>
  <c r="AA467" i="3"/>
  <c r="Z467" i="3"/>
  <c r="Q473" i="3"/>
  <c r="R473" i="3" s="1"/>
  <c r="AC473" i="3"/>
  <c r="AB473" i="3"/>
  <c r="Y473" i="3"/>
  <c r="AA473" i="3"/>
  <c r="Z473" i="3"/>
  <c r="Q479" i="3"/>
  <c r="R479" i="3" s="1"/>
  <c r="AC479" i="3"/>
  <c r="AB479" i="3"/>
  <c r="AA479" i="3"/>
  <c r="Z479" i="3"/>
  <c r="Y479" i="3"/>
  <c r="O479" i="3"/>
  <c r="Q485" i="3"/>
  <c r="R485" i="3" s="1"/>
  <c r="AC485" i="3"/>
  <c r="AB485" i="3"/>
  <c r="Z485" i="3"/>
  <c r="Q491" i="3"/>
  <c r="R491" i="3" s="1"/>
  <c r="AC491" i="3"/>
  <c r="AB491" i="3"/>
  <c r="AA491" i="3"/>
  <c r="Y491" i="3"/>
  <c r="Q497" i="3"/>
  <c r="R497" i="3" s="1"/>
  <c r="AC497" i="3"/>
  <c r="AB497" i="3"/>
  <c r="AA497" i="3"/>
  <c r="Z497" i="3"/>
  <c r="O497" i="3"/>
  <c r="Q503" i="3"/>
  <c r="R503" i="3" s="1"/>
  <c r="AC503" i="3"/>
  <c r="Z503" i="3"/>
  <c r="AB503" i="3"/>
  <c r="Y503" i="3"/>
  <c r="AA503" i="3"/>
  <c r="Q509" i="3"/>
  <c r="R509" i="3" s="1"/>
  <c r="AC509" i="3"/>
  <c r="AB509" i="3"/>
  <c r="AA509" i="3"/>
  <c r="Y509" i="3"/>
  <c r="Z509" i="3"/>
  <c r="O17" i="3"/>
  <c r="O25" i="3"/>
  <c r="O42" i="3"/>
  <c r="O60" i="3"/>
  <c r="O77" i="3"/>
  <c r="O85" i="3"/>
  <c r="O94" i="3"/>
  <c r="O103" i="3"/>
  <c r="O112" i="3"/>
  <c r="O120" i="3"/>
  <c r="O137" i="3"/>
  <c r="O155" i="3"/>
  <c r="O163" i="3"/>
  <c r="O172" i="3"/>
  <c r="O198" i="3"/>
  <c r="O215" i="3"/>
  <c r="O233" i="3"/>
  <c r="O258" i="3"/>
  <c r="O269" i="3"/>
  <c r="O278" i="3"/>
  <c r="O312" i="3"/>
  <c r="O322" i="3"/>
  <c r="O334" i="3"/>
  <c r="O355" i="3"/>
  <c r="O365" i="3"/>
  <c r="O377" i="3"/>
  <c r="O420" i="3"/>
  <c r="O431" i="3"/>
  <c r="O473" i="3"/>
  <c r="O485" i="3"/>
  <c r="Y114" i="3"/>
  <c r="Y168" i="3"/>
  <c r="Y227" i="3"/>
  <c r="Y245" i="3"/>
  <c r="Y324" i="3"/>
  <c r="Y377" i="3"/>
  <c r="Y485" i="3"/>
  <c r="Z29" i="3"/>
  <c r="Z73" i="3"/>
  <c r="Z125" i="3"/>
  <c r="Z179" i="3"/>
  <c r="Z275" i="3"/>
  <c r="Z443" i="3"/>
  <c r="AA65" i="3"/>
  <c r="AA112" i="3"/>
  <c r="AA226" i="3"/>
  <c r="AA286" i="3"/>
  <c r="Q18" i="3"/>
  <c r="R18" i="3" s="1"/>
  <c r="AB18" i="3"/>
  <c r="AC18" i="3"/>
  <c r="AA18" i="3"/>
  <c r="Z18" i="3"/>
  <c r="Y18" i="3"/>
  <c r="Q48" i="3"/>
  <c r="R48" i="3" s="1"/>
  <c r="AB48" i="3"/>
  <c r="AA48" i="3"/>
  <c r="Z48" i="3"/>
  <c r="AC48" i="3"/>
  <c r="Q72" i="3"/>
  <c r="R72" i="3" s="1"/>
  <c r="AB72" i="3"/>
  <c r="AC72" i="3"/>
  <c r="AA72" i="3"/>
  <c r="Z72" i="3"/>
  <c r="Y72" i="3"/>
  <c r="Q108" i="3"/>
  <c r="R108" i="3" s="1"/>
  <c r="AC108" i="3"/>
  <c r="AA108" i="3"/>
  <c r="Z108" i="3"/>
  <c r="AB108" i="3"/>
  <c r="Y108" i="3"/>
  <c r="Q132" i="3"/>
  <c r="R132" i="3" s="1"/>
  <c r="AC132" i="3"/>
  <c r="AB132" i="3"/>
  <c r="Z132" i="3"/>
  <c r="AA132" i="3"/>
  <c r="Q156" i="3"/>
  <c r="R156" i="3" s="1"/>
  <c r="AC156" i="3"/>
  <c r="AB156" i="3"/>
  <c r="Z156" i="3"/>
  <c r="AA156" i="3"/>
  <c r="Q180" i="3"/>
  <c r="R180" i="3" s="1"/>
  <c r="AC180" i="3"/>
  <c r="AB180" i="3"/>
  <c r="AA180" i="3"/>
  <c r="Z180" i="3"/>
  <c r="Y180" i="3"/>
  <c r="Q204" i="3"/>
  <c r="R204" i="3" s="1"/>
  <c r="AC204" i="3"/>
  <c r="AB204" i="3"/>
  <c r="Z204" i="3"/>
  <c r="AA204" i="3"/>
  <c r="Q234" i="3"/>
  <c r="R234" i="3" s="1"/>
  <c r="AC234" i="3"/>
  <c r="AB234" i="3"/>
  <c r="AA234" i="3"/>
  <c r="Z234" i="3"/>
  <c r="Q270" i="3"/>
  <c r="R270" i="3" s="1"/>
  <c r="AC270" i="3"/>
  <c r="AB270" i="3"/>
  <c r="AA270" i="3"/>
  <c r="Z270" i="3"/>
  <c r="Q294" i="3"/>
  <c r="R294" i="3" s="1"/>
  <c r="AC294" i="3"/>
  <c r="AB294" i="3"/>
  <c r="Z294" i="3"/>
  <c r="AA294" i="3"/>
  <c r="Q318" i="3"/>
  <c r="R318" i="3" s="1"/>
  <c r="AC318" i="3"/>
  <c r="AB318" i="3"/>
  <c r="Y318" i="3"/>
  <c r="Z318" i="3"/>
  <c r="O318" i="3"/>
  <c r="Q342" i="3"/>
  <c r="R342" i="3" s="1"/>
  <c r="AC342" i="3"/>
  <c r="AB342" i="3"/>
  <c r="AA342" i="3"/>
  <c r="Q366" i="3"/>
  <c r="R366" i="3" s="1"/>
  <c r="AC366" i="3"/>
  <c r="AB366" i="3"/>
  <c r="AA366" i="3"/>
  <c r="Z366" i="3"/>
  <c r="Q390" i="3"/>
  <c r="R390" i="3" s="1"/>
  <c r="AC390" i="3"/>
  <c r="AB390" i="3"/>
  <c r="AA390" i="3"/>
  <c r="Y390" i="3"/>
  <c r="O390" i="3"/>
  <c r="Q414" i="3"/>
  <c r="R414" i="3" s="1"/>
  <c r="AC414" i="3"/>
  <c r="AB414" i="3"/>
  <c r="AA414" i="3"/>
  <c r="Z414" i="3"/>
  <c r="Y414" i="3"/>
  <c r="Q438" i="3"/>
  <c r="R438" i="3" s="1"/>
  <c r="AC438" i="3"/>
  <c r="AB438" i="3"/>
  <c r="AA438" i="3"/>
  <c r="O438" i="3"/>
  <c r="Z438" i="3"/>
  <c r="Y438" i="3"/>
  <c r="Q462" i="3"/>
  <c r="R462" i="3" s="1"/>
  <c r="AC462" i="3"/>
  <c r="AB462" i="3"/>
  <c r="AA462" i="3"/>
  <c r="Z462" i="3"/>
  <c r="Y462" i="3"/>
  <c r="O462" i="3"/>
  <c r="Q486" i="3"/>
  <c r="R486" i="3" s="1"/>
  <c r="AC486" i="3"/>
  <c r="AB486" i="3"/>
  <c r="AA486" i="3"/>
  <c r="O486" i="3"/>
  <c r="Q510" i="3"/>
  <c r="R510" i="3" s="1"/>
  <c r="AC510" i="3"/>
  <c r="AB510" i="3"/>
  <c r="AA510" i="3"/>
  <c r="O510" i="3"/>
  <c r="O366" i="3"/>
  <c r="Y294" i="3"/>
  <c r="Y378" i="3"/>
  <c r="Y486" i="3"/>
  <c r="Q19" i="3"/>
  <c r="R19" i="3" s="1"/>
  <c r="AC19" i="3"/>
  <c r="AB19" i="3"/>
  <c r="Y19" i="3"/>
  <c r="AA19" i="3"/>
  <c r="Q43" i="3"/>
  <c r="R43" i="3" s="1"/>
  <c r="AC43" i="3"/>
  <c r="AB43" i="3"/>
  <c r="AA43" i="3"/>
  <c r="Y43" i="3"/>
  <c r="Z43" i="3"/>
  <c r="Q67" i="3"/>
  <c r="R67" i="3" s="1"/>
  <c r="AC67" i="3"/>
  <c r="AB67" i="3"/>
  <c r="AA67" i="3"/>
  <c r="Y67" i="3"/>
  <c r="Z67" i="3"/>
  <c r="Q91" i="3"/>
  <c r="R91" i="3" s="1"/>
  <c r="AC91" i="3"/>
  <c r="AB91" i="3"/>
  <c r="Y91" i="3"/>
  <c r="Z91" i="3"/>
  <c r="Q115" i="3"/>
  <c r="R115" i="3" s="1"/>
  <c r="AC115" i="3"/>
  <c r="AB115" i="3"/>
  <c r="AA115" i="3"/>
  <c r="Y115" i="3"/>
  <c r="Z115" i="3"/>
  <c r="Q133" i="3"/>
  <c r="R133" i="3" s="1"/>
  <c r="AC133" i="3"/>
  <c r="AB133" i="3"/>
  <c r="AA133" i="3"/>
  <c r="Y133" i="3"/>
  <c r="Z133" i="3"/>
  <c r="Q157" i="3"/>
  <c r="R157" i="3" s="1"/>
  <c r="AC157" i="3"/>
  <c r="AB157" i="3"/>
  <c r="AA157" i="3"/>
  <c r="Y157" i="3"/>
  <c r="Q175" i="3"/>
  <c r="R175" i="3" s="1"/>
  <c r="AC175" i="3"/>
  <c r="AB175" i="3"/>
  <c r="AA175" i="3"/>
  <c r="Y175" i="3"/>
  <c r="Z175" i="3"/>
  <c r="Q199" i="3"/>
  <c r="R199" i="3" s="1"/>
  <c r="AC199" i="3"/>
  <c r="AB199" i="3"/>
  <c r="Y199" i="3"/>
  <c r="Q217" i="3"/>
  <c r="R217" i="3" s="1"/>
  <c r="AC217" i="3"/>
  <c r="AB217" i="3"/>
  <c r="Y217" i="3"/>
  <c r="AA217" i="3"/>
  <c r="O217" i="3"/>
  <c r="Z217" i="3"/>
  <c r="Q235" i="3"/>
  <c r="R235" i="3" s="1"/>
  <c r="AC235" i="3"/>
  <c r="AB235" i="3"/>
  <c r="Y235" i="3"/>
  <c r="AA235" i="3"/>
  <c r="Z235" i="3"/>
  <c r="Q259" i="3"/>
  <c r="R259" i="3" s="1"/>
  <c r="AB259" i="3"/>
  <c r="AC259" i="3"/>
  <c r="Y259" i="3"/>
  <c r="Q277" i="3"/>
  <c r="R277" i="3" s="1"/>
  <c r="AB277" i="3"/>
  <c r="AC277" i="3"/>
  <c r="Y277" i="3"/>
  <c r="AA277" i="3"/>
  <c r="Q301" i="3"/>
  <c r="R301" i="3" s="1"/>
  <c r="AB301" i="3"/>
  <c r="AC301" i="3"/>
  <c r="AA301" i="3"/>
  <c r="Z301" i="3"/>
  <c r="Y301" i="3"/>
  <c r="Q319" i="3"/>
  <c r="R319" i="3" s="1"/>
  <c r="AB319" i="3"/>
  <c r="AC319" i="3"/>
  <c r="AA319" i="3"/>
  <c r="Y319" i="3"/>
  <c r="Z319" i="3"/>
  <c r="Q343" i="3"/>
  <c r="R343" i="3" s="1"/>
  <c r="AB343" i="3"/>
  <c r="AC343" i="3"/>
  <c r="AA343" i="3"/>
  <c r="Y343" i="3"/>
  <c r="Z343" i="3"/>
  <c r="Q361" i="3"/>
  <c r="R361" i="3" s="1"/>
  <c r="AB361" i="3"/>
  <c r="AC361" i="3"/>
  <c r="Y361" i="3"/>
  <c r="O361" i="3"/>
  <c r="Q379" i="3"/>
  <c r="R379" i="3" s="1"/>
  <c r="AB379" i="3"/>
  <c r="AA379" i="3"/>
  <c r="Y379" i="3"/>
  <c r="Z379" i="3"/>
  <c r="Q397" i="3"/>
  <c r="R397" i="3" s="1"/>
  <c r="AB397" i="3"/>
  <c r="AC397" i="3"/>
  <c r="AA397" i="3"/>
  <c r="Y397" i="3"/>
  <c r="Z397" i="3"/>
  <c r="O397" i="3"/>
  <c r="AB415" i="3"/>
  <c r="AC415" i="3"/>
  <c r="AA415" i="3"/>
  <c r="Z415" i="3"/>
  <c r="Y415" i="3"/>
  <c r="AB433" i="3"/>
  <c r="AA433" i="3"/>
  <c r="AC433" i="3"/>
  <c r="Z433" i="3"/>
  <c r="Y433" i="3"/>
  <c r="AB457" i="3"/>
  <c r="AC457" i="3"/>
  <c r="AA457" i="3"/>
  <c r="Z457" i="3"/>
  <c r="Y457" i="3"/>
  <c r="Q475" i="3"/>
  <c r="R475" i="3" s="1"/>
  <c r="AB475" i="3"/>
  <c r="AC475" i="3"/>
  <c r="AA475" i="3"/>
  <c r="Z475" i="3"/>
  <c r="Y475" i="3"/>
  <c r="Q493" i="3"/>
  <c r="R493" i="3" s="1"/>
  <c r="AB493" i="3"/>
  <c r="AC493" i="3"/>
  <c r="AA493" i="3"/>
  <c r="Z493" i="3"/>
  <c r="Y493" i="3"/>
  <c r="Q433" i="3"/>
  <c r="R433" i="3" s="1"/>
  <c r="O19" i="3"/>
  <c r="O36" i="3"/>
  <c r="O235" i="3"/>
  <c r="O271" i="3"/>
  <c r="O348" i="3"/>
  <c r="O379" i="3"/>
  <c r="O391" i="3"/>
  <c r="Y66" i="3"/>
  <c r="Y132" i="3"/>
  <c r="Y174" i="3"/>
  <c r="Y216" i="3"/>
  <c r="Y234" i="3"/>
  <c r="Y510" i="3"/>
  <c r="Z103" i="3"/>
  <c r="Z378" i="3"/>
  <c r="Q14" i="3"/>
  <c r="AC14" i="3"/>
  <c r="AB14" i="3"/>
  <c r="Z14" i="3"/>
  <c r="AA14" i="3"/>
  <c r="Q20" i="3"/>
  <c r="R20" i="3" s="1"/>
  <c r="AC20" i="3"/>
  <c r="AB20" i="3"/>
  <c r="AA20" i="3"/>
  <c r="Y20" i="3"/>
  <c r="AC26" i="3"/>
  <c r="AA26" i="3"/>
  <c r="Z26" i="3"/>
  <c r="AC32" i="3"/>
  <c r="AB32" i="3"/>
  <c r="Z32" i="3"/>
  <c r="Q38" i="3"/>
  <c r="R38" i="3" s="1"/>
  <c r="AC38" i="3"/>
  <c r="AB38" i="3"/>
  <c r="Z38" i="3"/>
  <c r="AA38" i="3"/>
  <c r="Y38" i="3"/>
  <c r="Q44" i="3"/>
  <c r="R44" i="3" s="1"/>
  <c r="AC44" i="3"/>
  <c r="AB44" i="3"/>
  <c r="AA44" i="3"/>
  <c r="O44" i="3"/>
  <c r="Q50" i="3"/>
  <c r="R50" i="3" s="1"/>
  <c r="AC50" i="3"/>
  <c r="AB50" i="3"/>
  <c r="AA50" i="3"/>
  <c r="Z50" i="3"/>
  <c r="Q56" i="3"/>
  <c r="R56" i="3" s="1"/>
  <c r="AC56" i="3"/>
  <c r="AA56" i="3"/>
  <c r="Y56" i="3"/>
  <c r="Z56" i="3"/>
  <c r="Q62" i="3"/>
  <c r="R62" i="3" s="1"/>
  <c r="AC62" i="3"/>
  <c r="AA62" i="3"/>
  <c r="AB62" i="3"/>
  <c r="Q68" i="3"/>
  <c r="R68" i="3" s="1"/>
  <c r="AC68" i="3"/>
  <c r="AB68" i="3"/>
  <c r="Z68" i="3"/>
  <c r="AC74" i="3"/>
  <c r="AB74" i="3"/>
  <c r="Y74" i="3"/>
  <c r="AA74" i="3"/>
  <c r="Q80" i="3"/>
  <c r="R80" i="3" s="1"/>
  <c r="AC80" i="3"/>
  <c r="AB80" i="3"/>
  <c r="AA80" i="3"/>
  <c r="Z80" i="3"/>
  <c r="O80" i="3"/>
  <c r="Q86" i="3"/>
  <c r="R86" i="3" s="1"/>
  <c r="AB86" i="3"/>
  <c r="AC86" i="3"/>
  <c r="AA86" i="3"/>
  <c r="Q92" i="3"/>
  <c r="R92" i="3" s="1"/>
  <c r="AB92" i="3"/>
  <c r="AC92" i="3"/>
  <c r="AA92" i="3"/>
  <c r="Z92" i="3"/>
  <c r="Y92" i="3"/>
  <c r="Q98" i="3"/>
  <c r="R98" i="3" s="1"/>
  <c r="AB98" i="3"/>
  <c r="AC98" i="3"/>
  <c r="AA98" i="3"/>
  <c r="Q104" i="3"/>
  <c r="R104" i="3" s="1"/>
  <c r="AB104" i="3"/>
  <c r="AA104" i="3"/>
  <c r="AC104" i="3"/>
  <c r="Z104" i="3"/>
  <c r="AB110" i="3"/>
  <c r="AC110" i="3"/>
  <c r="Z110" i="3"/>
  <c r="AA110" i="3"/>
  <c r="Y110" i="3"/>
  <c r="Q116" i="3"/>
  <c r="R116" i="3" s="1"/>
  <c r="AB116" i="3"/>
  <c r="AC116" i="3"/>
  <c r="O116" i="3"/>
  <c r="Q122" i="3"/>
  <c r="R122" i="3" s="1"/>
  <c r="AB122" i="3"/>
  <c r="AA122" i="3"/>
  <c r="AC122" i="3"/>
  <c r="Z122" i="3"/>
  <c r="Q128" i="3"/>
  <c r="R128" i="3" s="1"/>
  <c r="AB128" i="3"/>
  <c r="AC128" i="3"/>
  <c r="Z128" i="3"/>
  <c r="AA128" i="3"/>
  <c r="Y128" i="3"/>
  <c r="Q134" i="3"/>
  <c r="R134" i="3" s="1"/>
  <c r="AB134" i="3"/>
  <c r="AC134" i="3"/>
  <c r="AA134" i="3"/>
  <c r="Z134" i="3"/>
  <c r="Q140" i="3"/>
  <c r="R140" i="3" s="1"/>
  <c r="AB140" i="3"/>
  <c r="AC140" i="3"/>
  <c r="AA140" i="3"/>
  <c r="AB146" i="3"/>
  <c r="AC146" i="3"/>
  <c r="AA146" i="3"/>
  <c r="Z146" i="3"/>
  <c r="Y146" i="3"/>
  <c r="Q152" i="3"/>
  <c r="R152" i="3" s="1"/>
  <c r="AB152" i="3"/>
  <c r="AC152" i="3"/>
  <c r="AA152" i="3"/>
  <c r="O152" i="3"/>
  <c r="Q158" i="3"/>
  <c r="R158" i="3" s="1"/>
  <c r="AB158" i="3"/>
  <c r="AA158" i="3"/>
  <c r="AC158" i="3"/>
  <c r="Z158" i="3"/>
  <c r="Q164" i="3"/>
  <c r="R164" i="3" s="1"/>
  <c r="AB164" i="3"/>
  <c r="AC164" i="3"/>
  <c r="AA164" i="3"/>
  <c r="Z164" i="3"/>
  <c r="Y164" i="3"/>
  <c r="Q170" i="3"/>
  <c r="R170" i="3" s="1"/>
  <c r="AB170" i="3"/>
  <c r="AC170" i="3"/>
  <c r="AA170" i="3"/>
  <c r="Q176" i="3"/>
  <c r="R176" i="3" s="1"/>
  <c r="AB176" i="3"/>
  <c r="AA176" i="3"/>
  <c r="Z176" i="3"/>
  <c r="AB182" i="3"/>
  <c r="AC182" i="3"/>
  <c r="AA182" i="3"/>
  <c r="Z182" i="3"/>
  <c r="Y182" i="3"/>
  <c r="Q188" i="3"/>
  <c r="R188" i="3" s="1"/>
  <c r="AB188" i="3"/>
  <c r="AC188" i="3"/>
  <c r="AA188" i="3"/>
  <c r="Z188" i="3"/>
  <c r="O188" i="3"/>
  <c r="Q194" i="3"/>
  <c r="R194" i="3" s="1"/>
  <c r="AB194" i="3"/>
  <c r="AA194" i="3"/>
  <c r="AC194" i="3"/>
  <c r="Q200" i="3"/>
  <c r="R200" i="3" s="1"/>
  <c r="AB200" i="3"/>
  <c r="AC200" i="3"/>
  <c r="AA200" i="3"/>
  <c r="Z200" i="3"/>
  <c r="Y200" i="3"/>
  <c r="Q206" i="3"/>
  <c r="R206" i="3" s="1"/>
  <c r="AB206" i="3"/>
  <c r="AC206" i="3"/>
  <c r="AA206" i="3"/>
  <c r="Z206" i="3"/>
  <c r="Q212" i="3"/>
  <c r="R212" i="3" s="1"/>
  <c r="AB212" i="3"/>
  <c r="AA212" i="3"/>
  <c r="Y212" i="3"/>
  <c r="AB218" i="3"/>
  <c r="AC218" i="3"/>
  <c r="AA218" i="3"/>
  <c r="Z218" i="3"/>
  <c r="Y218" i="3"/>
  <c r="Q224" i="3"/>
  <c r="R224" i="3" s="1"/>
  <c r="AB224" i="3"/>
  <c r="AC224" i="3"/>
  <c r="AA224" i="3"/>
  <c r="Z224" i="3"/>
  <c r="O224" i="3"/>
  <c r="Q230" i="3"/>
  <c r="R230" i="3" s="1"/>
  <c r="AB230" i="3"/>
  <c r="AA230" i="3"/>
  <c r="AC230" i="3"/>
  <c r="Z230" i="3"/>
  <c r="Q236" i="3"/>
  <c r="R236" i="3" s="1"/>
  <c r="AB236" i="3"/>
  <c r="AC236" i="3"/>
  <c r="AA236" i="3"/>
  <c r="Z236" i="3"/>
  <c r="Y236" i="3"/>
  <c r="Q242" i="3"/>
  <c r="R242" i="3" s="1"/>
  <c r="AB242" i="3"/>
  <c r="AC242" i="3"/>
  <c r="AA242" i="3"/>
  <c r="Y242" i="3"/>
  <c r="Q248" i="3"/>
  <c r="R248" i="3" s="1"/>
  <c r="AB248" i="3"/>
  <c r="AA248" i="3"/>
  <c r="AC248" i="3"/>
  <c r="AB254" i="3"/>
  <c r="AC254" i="3"/>
  <c r="AA254" i="3"/>
  <c r="Z254" i="3"/>
  <c r="Y254" i="3"/>
  <c r="Q260" i="3"/>
  <c r="R260" i="3" s="1"/>
  <c r="AC260" i="3"/>
  <c r="AA260" i="3"/>
  <c r="AB260" i="3"/>
  <c r="O260" i="3"/>
  <c r="Q266" i="3"/>
  <c r="R266" i="3" s="1"/>
  <c r="AC266" i="3"/>
  <c r="AB266" i="3"/>
  <c r="AA266" i="3"/>
  <c r="Y266" i="3"/>
  <c r="Z266" i="3"/>
  <c r="O266" i="3"/>
  <c r="Q272" i="3"/>
  <c r="R272" i="3" s="1"/>
  <c r="AC272" i="3"/>
  <c r="AB272" i="3"/>
  <c r="AA272" i="3"/>
  <c r="Z272" i="3"/>
  <c r="Y272" i="3"/>
  <c r="Q278" i="3"/>
  <c r="R278" i="3" s="1"/>
  <c r="AC278" i="3"/>
  <c r="AB278" i="3"/>
  <c r="AA278" i="3"/>
  <c r="Z278" i="3"/>
  <c r="Q284" i="3"/>
  <c r="R284" i="3" s="1"/>
  <c r="AC284" i="3"/>
  <c r="AB284" i="3"/>
  <c r="AA284" i="3"/>
  <c r="Z284" i="3"/>
  <c r="AC290" i="3"/>
  <c r="AB290" i="3"/>
  <c r="AA290" i="3"/>
  <c r="Z290" i="3"/>
  <c r="Y290" i="3"/>
  <c r="Q296" i="3"/>
  <c r="R296" i="3" s="1"/>
  <c r="AC296" i="3"/>
  <c r="AB296" i="3"/>
  <c r="AA296" i="3"/>
  <c r="O296" i="3"/>
  <c r="Y296" i="3"/>
  <c r="Q302" i="3"/>
  <c r="R302" i="3" s="1"/>
  <c r="AC302" i="3"/>
  <c r="AB302" i="3"/>
  <c r="AA302" i="3"/>
  <c r="Z302" i="3"/>
  <c r="O302" i="3"/>
  <c r="Q308" i="3"/>
  <c r="R308" i="3" s="1"/>
  <c r="AC308" i="3"/>
  <c r="AB308" i="3"/>
  <c r="AA308" i="3"/>
  <c r="Z308" i="3"/>
  <c r="Y308" i="3"/>
  <c r="Q314" i="3"/>
  <c r="R314" i="3" s="1"/>
  <c r="AC314" i="3"/>
  <c r="AA314" i="3"/>
  <c r="AB314" i="3"/>
  <c r="Z314" i="3"/>
  <c r="Q320" i="3"/>
  <c r="R320" i="3" s="1"/>
  <c r="AC320" i="3"/>
  <c r="AB320" i="3"/>
  <c r="AA320" i="3"/>
  <c r="Z320" i="3"/>
  <c r="Y320" i="3"/>
  <c r="AC326" i="3"/>
  <c r="AB326" i="3"/>
  <c r="Z326" i="3"/>
  <c r="AA326" i="3"/>
  <c r="Y326" i="3"/>
  <c r="Q332" i="3"/>
  <c r="R332" i="3" s="1"/>
  <c r="AC332" i="3"/>
  <c r="AB332" i="3"/>
  <c r="AA332" i="3"/>
  <c r="Z332" i="3"/>
  <c r="O332" i="3"/>
  <c r="Q338" i="3"/>
  <c r="R338" i="3" s="1"/>
  <c r="AC338" i="3"/>
  <c r="AB338" i="3"/>
  <c r="AA338" i="3"/>
  <c r="Z338" i="3"/>
  <c r="O338" i="3"/>
  <c r="Q344" i="3"/>
  <c r="R344" i="3" s="1"/>
  <c r="AC344" i="3"/>
  <c r="AB344" i="3"/>
  <c r="AA344" i="3"/>
  <c r="Z344" i="3"/>
  <c r="Y344" i="3"/>
  <c r="Q350" i="3"/>
  <c r="R350" i="3" s="1"/>
  <c r="AC350" i="3"/>
  <c r="AA350" i="3"/>
  <c r="AB350" i="3"/>
  <c r="Z350" i="3"/>
  <c r="Y350" i="3"/>
  <c r="Q356" i="3"/>
  <c r="R356" i="3" s="1"/>
  <c r="AC356" i="3"/>
  <c r="AB356" i="3"/>
  <c r="AA356" i="3"/>
  <c r="AC362" i="3"/>
  <c r="AB362" i="3"/>
  <c r="AA362" i="3"/>
  <c r="Z362" i="3"/>
  <c r="Y362" i="3"/>
  <c r="Q368" i="3"/>
  <c r="R368" i="3" s="1"/>
  <c r="AC368" i="3"/>
  <c r="AA368" i="3"/>
  <c r="AB368" i="3"/>
  <c r="Z368" i="3"/>
  <c r="O368" i="3"/>
  <c r="Q374" i="3"/>
  <c r="R374" i="3" s="1"/>
  <c r="AC374" i="3"/>
  <c r="AB374" i="3"/>
  <c r="AA374" i="3"/>
  <c r="Y374" i="3"/>
  <c r="O374" i="3"/>
  <c r="Q380" i="3"/>
  <c r="R380" i="3" s="1"/>
  <c r="AC380" i="3"/>
  <c r="AB380" i="3"/>
  <c r="AA380" i="3"/>
  <c r="Z380" i="3"/>
  <c r="Y380" i="3"/>
  <c r="Q386" i="3"/>
  <c r="R386" i="3" s="1"/>
  <c r="AC386" i="3"/>
  <c r="AB386" i="3"/>
  <c r="AA386" i="3"/>
  <c r="Z386" i="3"/>
  <c r="Y386" i="3"/>
  <c r="Q392" i="3"/>
  <c r="R392" i="3" s="1"/>
  <c r="AC392" i="3"/>
  <c r="AB392" i="3"/>
  <c r="AA392" i="3"/>
  <c r="Z392" i="3"/>
  <c r="Q398" i="3"/>
  <c r="R398" i="3" s="1"/>
  <c r="AC398" i="3"/>
  <c r="AB398" i="3"/>
  <c r="AA398" i="3"/>
  <c r="Z398" i="3"/>
  <c r="Y398" i="3"/>
  <c r="AC404" i="3"/>
  <c r="AB404" i="3"/>
  <c r="Q404" i="3"/>
  <c r="R404" i="3" s="1"/>
  <c r="AA404" i="3"/>
  <c r="O404" i="3"/>
  <c r="Y404" i="3"/>
  <c r="Q410" i="3"/>
  <c r="R410" i="3" s="1"/>
  <c r="AC410" i="3"/>
  <c r="AB410" i="3"/>
  <c r="AA410" i="3"/>
  <c r="O410" i="3"/>
  <c r="Q416" i="3"/>
  <c r="R416" i="3" s="1"/>
  <c r="AC416" i="3"/>
  <c r="AB416" i="3"/>
  <c r="AA416" i="3"/>
  <c r="Y416" i="3"/>
  <c r="Z416" i="3"/>
  <c r="Q422" i="3"/>
  <c r="R422" i="3" s="1"/>
  <c r="AC422" i="3"/>
  <c r="Z422" i="3"/>
  <c r="AB422" i="3"/>
  <c r="Q428" i="3"/>
  <c r="R428" i="3" s="1"/>
  <c r="AC428" i="3"/>
  <c r="AB428" i="3"/>
  <c r="AA428" i="3"/>
  <c r="Z428" i="3"/>
  <c r="Y428" i="3"/>
  <c r="Q434" i="3"/>
  <c r="R434" i="3" s="1"/>
  <c r="AC434" i="3"/>
  <c r="AB434" i="3"/>
  <c r="AA434" i="3"/>
  <c r="Z434" i="3"/>
  <c r="Y434" i="3"/>
  <c r="O434" i="3"/>
  <c r="Q440" i="3"/>
  <c r="R440" i="3" s="1"/>
  <c r="AC440" i="3"/>
  <c r="AB440" i="3"/>
  <c r="AA440" i="3"/>
  <c r="Z440" i="3"/>
  <c r="Y440" i="3"/>
  <c r="Q446" i="3"/>
  <c r="R446" i="3" s="1"/>
  <c r="AC446" i="3"/>
  <c r="AB446" i="3"/>
  <c r="AA446" i="3"/>
  <c r="Q452" i="3"/>
  <c r="R452" i="3" s="1"/>
  <c r="AC452" i="3"/>
  <c r="AB452" i="3"/>
  <c r="AA452" i="3"/>
  <c r="Y452" i="3"/>
  <c r="Z452" i="3"/>
  <c r="O452" i="3"/>
  <c r="Q458" i="3"/>
  <c r="R458" i="3" s="1"/>
  <c r="AC458" i="3"/>
  <c r="AB458" i="3"/>
  <c r="Z458" i="3"/>
  <c r="AA458" i="3"/>
  <c r="Y458" i="3"/>
  <c r="Q464" i="3"/>
  <c r="R464" i="3" s="1"/>
  <c r="AC464" i="3"/>
  <c r="AB464" i="3"/>
  <c r="AA464" i="3"/>
  <c r="Q470" i="3"/>
  <c r="R470" i="3" s="1"/>
  <c r="AC470" i="3"/>
  <c r="AB470" i="3"/>
  <c r="AA470" i="3"/>
  <c r="Y470" i="3"/>
  <c r="O470" i="3"/>
  <c r="Q476" i="3"/>
  <c r="R476" i="3" s="1"/>
  <c r="AC476" i="3"/>
  <c r="AB476" i="3"/>
  <c r="Z476" i="3"/>
  <c r="Q482" i="3"/>
  <c r="R482" i="3" s="1"/>
  <c r="AC482" i="3"/>
  <c r="AB482" i="3"/>
  <c r="AA482" i="3"/>
  <c r="Z482" i="3"/>
  <c r="Y482" i="3"/>
  <c r="Q488" i="3"/>
  <c r="R488" i="3" s="1"/>
  <c r="AC488" i="3"/>
  <c r="AB488" i="3"/>
  <c r="AA488" i="3"/>
  <c r="Z488" i="3"/>
  <c r="Y488" i="3"/>
  <c r="O488" i="3"/>
  <c r="Q494" i="3"/>
  <c r="R494" i="3" s="1"/>
  <c r="AC494" i="3"/>
  <c r="AB494" i="3"/>
  <c r="AA494" i="3"/>
  <c r="Z494" i="3"/>
  <c r="Y494" i="3"/>
  <c r="Q500" i="3"/>
  <c r="R500" i="3" s="1"/>
  <c r="AC500" i="3"/>
  <c r="AB500" i="3"/>
  <c r="Z500" i="3"/>
  <c r="Q506" i="3"/>
  <c r="R506" i="3" s="1"/>
  <c r="AC506" i="3"/>
  <c r="AB506" i="3"/>
  <c r="AA506" i="3"/>
  <c r="Y506" i="3"/>
  <c r="O506" i="3"/>
  <c r="Q32" i="3"/>
  <c r="R32" i="3" s="1"/>
  <c r="Q182" i="3"/>
  <c r="R182" i="3" s="1"/>
  <c r="Q316" i="3"/>
  <c r="R316" i="3" s="1"/>
  <c r="Q439" i="3"/>
  <c r="R439" i="3" s="1"/>
  <c r="O12" i="3"/>
  <c r="O20" i="3"/>
  <c r="O29" i="3"/>
  <c r="O38" i="3"/>
  <c r="O47" i="3"/>
  <c r="O55" i="3"/>
  <c r="O72" i="3"/>
  <c r="O90" i="3"/>
  <c r="O98" i="3"/>
  <c r="O107" i="3"/>
  <c r="O115" i="3"/>
  <c r="O125" i="3"/>
  <c r="O133" i="3"/>
  <c r="O142" i="3"/>
  <c r="O150" i="3"/>
  <c r="O158" i="3"/>
  <c r="O176" i="3"/>
  <c r="O185" i="3"/>
  <c r="O193" i="3"/>
  <c r="O202" i="3"/>
  <c r="O211" i="3"/>
  <c r="O236" i="3"/>
  <c r="O245" i="3"/>
  <c r="O254" i="3"/>
  <c r="O263" i="3"/>
  <c r="O272" i="3"/>
  <c r="O284" i="3"/>
  <c r="O294" i="3"/>
  <c r="O316" i="3"/>
  <c r="O337" i="3"/>
  <c r="O359" i="3"/>
  <c r="O371" i="3"/>
  <c r="O380" i="3"/>
  <c r="O392" i="3"/>
  <c r="O402" i="3"/>
  <c r="O414" i="3"/>
  <c r="O439" i="3"/>
  <c r="O493" i="3"/>
  <c r="Y14" i="3"/>
  <c r="Y26" i="3"/>
  <c r="Y41" i="3"/>
  <c r="Y53" i="3"/>
  <c r="Y68" i="3"/>
  <c r="Y80" i="3"/>
  <c r="Y95" i="3"/>
  <c r="Y107" i="3"/>
  <c r="Y122" i="3"/>
  <c r="Y134" i="3"/>
  <c r="Y149" i="3"/>
  <c r="Y161" i="3"/>
  <c r="Y176" i="3"/>
  <c r="Y188" i="3"/>
  <c r="Y204" i="3"/>
  <c r="Y251" i="3"/>
  <c r="Y269" i="3"/>
  <c r="Y284" i="3"/>
  <c r="Y302" i="3"/>
  <c r="Y366" i="3"/>
  <c r="Y410" i="3"/>
  <c r="Y431" i="3"/>
  <c r="Z19" i="3"/>
  <c r="Z40" i="3"/>
  <c r="Z62" i="3"/>
  <c r="Z85" i="3"/>
  <c r="Z194" i="3"/>
  <c r="Z227" i="3"/>
  <c r="Z259" i="3"/>
  <c r="Z356" i="3"/>
  <c r="Z389" i="3"/>
  <c r="Z464" i="3"/>
  <c r="Z504" i="3"/>
  <c r="AA46" i="3"/>
  <c r="AA88" i="3"/>
  <c r="AA196" i="3"/>
  <c r="AA318" i="3"/>
  <c r="AA419" i="3"/>
  <c r="AB26" i="3"/>
  <c r="AC298" i="3"/>
  <c r="Q30" i="3"/>
  <c r="R30" i="3" s="1"/>
  <c r="AB30" i="3"/>
  <c r="AA30" i="3"/>
  <c r="AC30" i="3"/>
  <c r="Z30" i="3"/>
  <c r="O30" i="3"/>
  <c r="Q60" i="3"/>
  <c r="R60" i="3" s="1"/>
  <c r="AB60" i="3"/>
  <c r="AA60" i="3"/>
  <c r="Z60" i="3"/>
  <c r="Q90" i="3"/>
  <c r="R90" i="3" s="1"/>
  <c r="AC90" i="3"/>
  <c r="AA90" i="3"/>
  <c r="Z90" i="3"/>
  <c r="Y90" i="3"/>
  <c r="Q114" i="3"/>
  <c r="R114" i="3" s="1"/>
  <c r="AC114" i="3"/>
  <c r="AB114" i="3"/>
  <c r="AA114" i="3"/>
  <c r="Z114" i="3"/>
  <c r="Q138" i="3"/>
  <c r="R138" i="3" s="1"/>
  <c r="AC138" i="3"/>
  <c r="AB138" i="3"/>
  <c r="Z138" i="3"/>
  <c r="O138" i="3"/>
  <c r="Q162" i="3"/>
  <c r="R162" i="3" s="1"/>
  <c r="AC162" i="3"/>
  <c r="AA162" i="3"/>
  <c r="AB162" i="3"/>
  <c r="Z162" i="3"/>
  <c r="Y162" i="3"/>
  <c r="Q186" i="3"/>
  <c r="R186" i="3" s="1"/>
  <c r="AC186" i="3"/>
  <c r="AB186" i="3"/>
  <c r="Z186" i="3"/>
  <c r="AA186" i="3"/>
  <c r="Q210" i="3"/>
  <c r="R210" i="3" s="1"/>
  <c r="AC210" i="3"/>
  <c r="AB210" i="3"/>
  <c r="Y210" i="3"/>
  <c r="O210" i="3"/>
  <c r="AA210" i="3"/>
  <c r="Q228" i="3"/>
  <c r="R228" i="3" s="1"/>
  <c r="AC228" i="3"/>
  <c r="AB228" i="3"/>
  <c r="AA228" i="3"/>
  <c r="Y228" i="3"/>
  <c r="Q252" i="3"/>
  <c r="R252" i="3" s="1"/>
  <c r="AC252" i="3"/>
  <c r="AA252" i="3"/>
  <c r="Z252" i="3"/>
  <c r="AB252" i="3"/>
  <c r="Y252" i="3"/>
  <c r="Q276" i="3"/>
  <c r="R276" i="3" s="1"/>
  <c r="AC276" i="3"/>
  <c r="AB276" i="3"/>
  <c r="AA276" i="3"/>
  <c r="Z276" i="3"/>
  <c r="Y276" i="3"/>
  <c r="Q300" i="3"/>
  <c r="R300" i="3" s="1"/>
  <c r="AC300" i="3"/>
  <c r="AB300" i="3"/>
  <c r="Z300" i="3"/>
  <c r="Y300" i="3"/>
  <c r="AA300" i="3"/>
  <c r="Q324" i="3"/>
  <c r="R324" i="3" s="1"/>
  <c r="AC324" i="3"/>
  <c r="AB324" i="3"/>
  <c r="AA324" i="3"/>
  <c r="O324" i="3"/>
  <c r="Q348" i="3"/>
  <c r="R348" i="3" s="1"/>
  <c r="AC348" i="3"/>
  <c r="AB348" i="3"/>
  <c r="Z348" i="3"/>
  <c r="AA348" i="3"/>
  <c r="Q372" i="3"/>
  <c r="R372" i="3" s="1"/>
  <c r="AC372" i="3"/>
  <c r="AB372" i="3"/>
  <c r="AA372" i="3"/>
  <c r="Y372" i="3"/>
  <c r="Q396" i="3"/>
  <c r="R396" i="3" s="1"/>
  <c r="AC396" i="3"/>
  <c r="AB396" i="3"/>
  <c r="AA396" i="3"/>
  <c r="Y396" i="3"/>
  <c r="Z396" i="3"/>
  <c r="O396" i="3"/>
  <c r="Q420" i="3"/>
  <c r="R420" i="3" s="1"/>
  <c r="AC420" i="3"/>
  <c r="AB420" i="3"/>
  <c r="AA420" i="3"/>
  <c r="Z420" i="3"/>
  <c r="Q444" i="3"/>
  <c r="R444" i="3" s="1"/>
  <c r="AC444" i="3"/>
  <c r="AB444" i="3"/>
  <c r="AA444" i="3"/>
  <c r="Z444" i="3"/>
  <c r="Y444" i="3"/>
  <c r="O444" i="3"/>
  <c r="Q468" i="3"/>
  <c r="R468" i="3" s="1"/>
  <c r="AC468" i="3"/>
  <c r="AB468" i="3"/>
  <c r="AA468" i="3"/>
  <c r="Z468" i="3"/>
  <c r="O468" i="3"/>
  <c r="Y468" i="3"/>
  <c r="Q492" i="3"/>
  <c r="R492" i="3" s="1"/>
  <c r="AC492" i="3"/>
  <c r="AB492" i="3"/>
  <c r="AA492" i="3"/>
  <c r="O492" i="3"/>
  <c r="Y492" i="3"/>
  <c r="Z492" i="3"/>
  <c r="O78" i="3"/>
  <c r="O156" i="3"/>
  <c r="O234" i="3"/>
  <c r="Z486" i="3"/>
  <c r="AC60" i="3"/>
  <c r="Q25" i="3"/>
  <c r="R25" i="3" s="1"/>
  <c r="AC25" i="3"/>
  <c r="AB25" i="3"/>
  <c r="Z25" i="3"/>
  <c r="Y25" i="3"/>
  <c r="Q49" i="3"/>
  <c r="R49" i="3" s="1"/>
  <c r="AC49" i="3"/>
  <c r="AB49" i="3"/>
  <c r="AA49" i="3"/>
  <c r="Y49" i="3"/>
  <c r="Z49" i="3"/>
  <c r="Q73" i="3"/>
  <c r="R73" i="3" s="1"/>
  <c r="AC73" i="3"/>
  <c r="AB73" i="3"/>
  <c r="Y73" i="3"/>
  <c r="O73" i="3"/>
  <c r="Q97" i="3"/>
  <c r="R97" i="3" s="1"/>
  <c r="AC97" i="3"/>
  <c r="AB97" i="3"/>
  <c r="AA97" i="3"/>
  <c r="Y97" i="3"/>
  <c r="Z97" i="3"/>
  <c r="Q121" i="3"/>
  <c r="R121" i="3" s="1"/>
  <c r="AC121" i="3"/>
  <c r="AB121" i="3"/>
  <c r="Y121" i="3"/>
  <c r="Z121" i="3"/>
  <c r="Q139" i="3"/>
  <c r="R139" i="3" s="1"/>
  <c r="AC139" i="3"/>
  <c r="AB139" i="3"/>
  <c r="Y139" i="3"/>
  <c r="Q169" i="3"/>
  <c r="R169" i="3" s="1"/>
  <c r="AC169" i="3"/>
  <c r="AB169" i="3"/>
  <c r="Y169" i="3"/>
  <c r="Z169" i="3"/>
  <c r="Q187" i="3"/>
  <c r="R187" i="3" s="1"/>
  <c r="AC187" i="3"/>
  <c r="AB187" i="3"/>
  <c r="AA187" i="3"/>
  <c r="Y187" i="3"/>
  <c r="Z187" i="3"/>
  <c r="Q205" i="3"/>
  <c r="R205" i="3" s="1"/>
  <c r="AC205" i="3"/>
  <c r="AB205" i="3"/>
  <c r="Y205" i="3"/>
  <c r="Z205" i="3"/>
  <c r="Q223" i="3"/>
  <c r="R223" i="3" s="1"/>
  <c r="AC223" i="3"/>
  <c r="AB223" i="3"/>
  <c r="Y223" i="3"/>
  <c r="AA223" i="3"/>
  <c r="Z223" i="3"/>
  <c r="Q241" i="3"/>
  <c r="R241" i="3" s="1"/>
  <c r="AC241" i="3"/>
  <c r="AB241" i="3"/>
  <c r="AA241" i="3"/>
  <c r="Y241" i="3"/>
  <c r="Z241" i="3"/>
  <c r="Q265" i="3"/>
  <c r="R265" i="3" s="1"/>
  <c r="AB265" i="3"/>
  <c r="AC265" i="3"/>
  <c r="AA265" i="3"/>
  <c r="Z265" i="3"/>
  <c r="Y265" i="3"/>
  <c r="Q289" i="3"/>
  <c r="R289" i="3" s="1"/>
  <c r="AB289" i="3"/>
  <c r="AC289" i="3"/>
  <c r="Y289" i="3"/>
  <c r="AA289" i="3"/>
  <c r="Z289" i="3"/>
  <c r="O289" i="3"/>
  <c r="Q307" i="3"/>
  <c r="R307" i="3" s="1"/>
  <c r="AB307" i="3"/>
  <c r="AC307" i="3"/>
  <c r="Y307" i="3"/>
  <c r="AA307" i="3"/>
  <c r="Q325" i="3"/>
  <c r="R325" i="3" s="1"/>
  <c r="AB325" i="3"/>
  <c r="AA325" i="3"/>
  <c r="Y325" i="3"/>
  <c r="O325" i="3"/>
  <c r="Q349" i="3"/>
  <c r="R349" i="3" s="1"/>
  <c r="AB349" i="3"/>
  <c r="AC349" i="3"/>
  <c r="Y349" i="3"/>
  <c r="Z349" i="3"/>
  <c r="AA349" i="3"/>
  <c r="Q367" i="3"/>
  <c r="R367" i="3" s="1"/>
  <c r="AB367" i="3"/>
  <c r="AC367" i="3"/>
  <c r="Y367" i="3"/>
  <c r="Z367" i="3"/>
  <c r="O367" i="3"/>
  <c r="Q385" i="3"/>
  <c r="R385" i="3" s="1"/>
  <c r="AB385" i="3"/>
  <c r="AC385" i="3"/>
  <c r="AA385" i="3"/>
  <c r="Y385" i="3"/>
  <c r="Z385" i="3"/>
  <c r="Q403" i="3"/>
  <c r="R403" i="3" s="1"/>
  <c r="AB403" i="3"/>
  <c r="AC403" i="3"/>
  <c r="AA403" i="3"/>
  <c r="Y403" i="3"/>
  <c r="Z403" i="3"/>
  <c r="O403" i="3"/>
  <c r="Q427" i="3"/>
  <c r="R427" i="3" s="1"/>
  <c r="AB427" i="3"/>
  <c r="AC427" i="3"/>
  <c r="AA427" i="3"/>
  <c r="Z427" i="3"/>
  <c r="Y427" i="3"/>
  <c r="O427" i="3"/>
  <c r="Q451" i="3"/>
  <c r="R451" i="3" s="1"/>
  <c r="AB451" i="3"/>
  <c r="AC451" i="3"/>
  <c r="AA451" i="3"/>
  <c r="Z451" i="3"/>
  <c r="Y451" i="3"/>
  <c r="Q469" i="3"/>
  <c r="R469" i="3" s="1"/>
  <c r="AB469" i="3"/>
  <c r="AC469" i="3"/>
  <c r="AA469" i="3"/>
  <c r="Z469" i="3"/>
  <c r="Y469" i="3"/>
  <c r="AB487" i="3"/>
  <c r="AA487" i="3"/>
  <c r="Z487" i="3"/>
  <c r="Y487" i="3"/>
  <c r="AC487" i="3"/>
  <c r="AB505" i="3"/>
  <c r="AC505" i="3"/>
  <c r="AA505" i="3"/>
  <c r="Z505" i="3"/>
  <c r="Y505" i="3"/>
  <c r="O175" i="3"/>
  <c r="O192" i="3"/>
  <c r="O336" i="3"/>
  <c r="Y78" i="3"/>
  <c r="Y402" i="3"/>
  <c r="Z157" i="3"/>
  <c r="Z313" i="3"/>
  <c r="Z450" i="3"/>
  <c r="AA121" i="3"/>
  <c r="Q15" i="3"/>
  <c r="R15" i="3" s="1"/>
  <c r="AB15" i="3"/>
  <c r="AA15" i="3"/>
  <c r="O15" i="3"/>
  <c r="AC15" i="3"/>
  <c r="Z15" i="3"/>
  <c r="Q21" i="3"/>
  <c r="R21" i="3" s="1"/>
  <c r="AB21" i="3"/>
  <c r="AA21" i="3"/>
  <c r="AC21" i="3"/>
  <c r="O21" i="3"/>
  <c r="Z21" i="3"/>
  <c r="Q27" i="3"/>
  <c r="R27" i="3" s="1"/>
  <c r="AB27" i="3"/>
  <c r="AA27" i="3"/>
  <c r="AC27" i="3"/>
  <c r="O27" i="3"/>
  <c r="Z27" i="3"/>
  <c r="Y27" i="3"/>
  <c r="Q33" i="3"/>
  <c r="R33" i="3" s="1"/>
  <c r="AB33" i="3"/>
  <c r="AA33" i="3"/>
  <c r="O33" i="3"/>
  <c r="AC33" i="3"/>
  <c r="Q39" i="3"/>
  <c r="R39" i="3" s="1"/>
  <c r="AB39" i="3"/>
  <c r="AA39" i="3"/>
  <c r="Z39" i="3"/>
  <c r="O39" i="3"/>
  <c r="AC39" i="3"/>
  <c r="Q45" i="3"/>
  <c r="R45" i="3" s="1"/>
  <c r="AB45" i="3"/>
  <c r="AA45" i="3"/>
  <c r="AC45" i="3"/>
  <c r="O45" i="3"/>
  <c r="Z45" i="3"/>
  <c r="Y45" i="3"/>
  <c r="Q51" i="3"/>
  <c r="R51" i="3" s="1"/>
  <c r="AB51" i="3"/>
  <c r="AA51" i="3"/>
  <c r="AC51" i="3"/>
  <c r="O51" i="3"/>
  <c r="Q57" i="3"/>
  <c r="R57" i="3" s="1"/>
  <c r="AB57" i="3"/>
  <c r="AA57" i="3"/>
  <c r="AC57" i="3"/>
  <c r="O57" i="3"/>
  <c r="Z57" i="3"/>
  <c r="Q63" i="3"/>
  <c r="R63" i="3" s="1"/>
  <c r="AB63" i="3"/>
  <c r="AA63" i="3"/>
  <c r="AC63" i="3"/>
  <c r="O63" i="3"/>
  <c r="Y63" i="3"/>
  <c r="Q69" i="3"/>
  <c r="R69" i="3" s="1"/>
  <c r="AB69" i="3"/>
  <c r="AA69" i="3"/>
  <c r="O69" i="3"/>
  <c r="Z69" i="3"/>
  <c r="AC69" i="3"/>
  <c r="Q75" i="3"/>
  <c r="R75" i="3" s="1"/>
  <c r="AB75" i="3"/>
  <c r="AA75" i="3"/>
  <c r="Z75" i="3"/>
  <c r="O75" i="3"/>
  <c r="AC75" i="3"/>
  <c r="Q81" i="3"/>
  <c r="R81" i="3" s="1"/>
  <c r="AB81" i="3"/>
  <c r="AC81" i="3"/>
  <c r="AA81" i="3"/>
  <c r="Z81" i="3"/>
  <c r="O81" i="3"/>
  <c r="Y81" i="3"/>
  <c r="Q87" i="3"/>
  <c r="R87" i="3" s="1"/>
  <c r="AC87" i="3"/>
  <c r="AB87" i="3"/>
  <c r="AA87" i="3"/>
  <c r="Z87" i="3"/>
  <c r="O87" i="3"/>
  <c r="Q93" i="3"/>
  <c r="R93" i="3" s="1"/>
  <c r="AC93" i="3"/>
  <c r="AB93" i="3"/>
  <c r="AA93" i="3"/>
  <c r="Z93" i="3"/>
  <c r="O93" i="3"/>
  <c r="Q99" i="3"/>
  <c r="R99" i="3" s="1"/>
  <c r="AC99" i="3"/>
  <c r="AB99" i="3"/>
  <c r="Z99" i="3"/>
  <c r="O99" i="3"/>
  <c r="AA99" i="3"/>
  <c r="Y99" i="3"/>
  <c r="Q105" i="3"/>
  <c r="R105" i="3" s="1"/>
  <c r="AC105" i="3"/>
  <c r="AB105" i="3"/>
  <c r="Z105" i="3"/>
  <c r="O105" i="3"/>
  <c r="AA105" i="3"/>
  <c r="Q111" i="3"/>
  <c r="R111" i="3" s="1"/>
  <c r="AC111" i="3"/>
  <c r="AB111" i="3"/>
  <c r="AA111" i="3"/>
  <c r="Z111" i="3"/>
  <c r="O111" i="3"/>
  <c r="Q117" i="3"/>
  <c r="R117" i="3" s="1"/>
  <c r="AC117" i="3"/>
  <c r="Z117" i="3"/>
  <c r="AA117" i="3"/>
  <c r="O117" i="3"/>
  <c r="Y117" i="3"/>
  <c r="Q123" i="3"/>
  <c r="R123" i="3" s="1"/>
  <c r="AC123" i="3"/>
  <c r="AB123" i="3"/>
  <c r="Z123" i="3"/>
  <c r="O123" i="3"/>
  <c r="AA123" i="3"/>
  <c r="Q129" i="3"/>
  <c r="R129" i="3" s="1"/>
  <c r="AC129" i="3"/>
  <c r="AB129" i="3"/>
  <c r="AA129" i="3"/>
  <c r="Z129" i="3"/>
  <c r="O129" i="3"/>
  <c r="Q135" i="3"/>
  <c r="R135" i="3" s="1"/>
  <c r="AC135" i="3"/>
  <c r="AA135" i="3"/>
  <c r="Z135" i="3"/>
  <c r="AB135" i="3"/>
  <c r="O135" i="3"/>
  <c r="Y135" i="3"/>
  <c r="Q141" i="3"/>
  <c r="R141" i="3" s="1"/>
  <c r="AC141" i="3"/>
  <c r="AB141" i="3"/>
  <c r="AA141" i="3"/>
  <c r="Z141" i="3"/>
  <c r="O141" i="3"/>
  <c r="Q147" i="3"/>
  <c r="R147" i="3" s="1"/>
  <c r="AC147" i="3"/>
  <c r="AB147" i="3"/>
  <c r="AA147" i="3"/>
  <c r="Z147" i="3"/>
  <c r="O147" i="3"/>
  <c r="Q153" i="3"/>
  <c r="R153" i="3" s="1"/>
  <c r="AC153" i="3"/>
  <c r="AB153" i="3"/>
  <c r="AA153" i="3"/>
  <c r="Z153" i="3"/>
  <c r="O153" i="3"/>
  <c r="Y153" i="3"/>
  <c r="Q159" i="3"/>
  <c r="R159" i="3" s="1"/>
  <c r="AC159" i="3"/>
  <c r="AB159" i="3"/>
  <c r="Z159" i="3"/>
  <c r="O159" i="3"/>
  <c r="AA159" i="3"/>
  <c r="Q165" i="3"/>
  <c r="R165" i="3" s="1"/>
  <c r="AC165" i="3"/>
  <c r="AB165" i="3"/>
  <c r="Z165" i="3"/>
  <c r="O165" i="3"/>
  <c r="Q171" i="3"/>
  <c r="R171" i="3" s="1"/>
  <c r="AC171" i="3"/>
  <c r="AA171" i="3"/>
  <c r="Z171" i="3"/>
  <c r="O171" i="3"/>
  <c r="AB171" i="3"/>
  <c r="Y171" i="3"/>
  <c r="Q177" i="3"/>
  <c r="R177" i="3" s="1"/>
  <c r="AC177" i="3"/>
  <c r="AB177" i="3"/>
  <c r="Z177" i="3"/>
  <c r="O177" i="3"/>
  <c r="Q183" i="3"/>
  <c r="R183" i="3" s="1"/>
  <c r="AC183" i="3"/>
  <c r="AB183" i="3"/>
  <c r="Z183" i="3"/>
  <c r="O183" i="3"/>
  <c r="AA183" i="3"/>
  <c r="Q189" i="3"/>
  <c r="R189" i="3" s="1"/>
  <c r="AC189" i="3"/>
  <c r="AA189" i="3"/>
  <c r="Z189" i="3"/>
  <c r="O189" i="3"/>
  <c r="Y189" i="3"/>
  <c r="Q195" i="3"/>
  <c r="R195" i="3" s="1"/>
  <c r="AC195" i="3"/>
  <c r="AB195" i="3"/>
  <c r="AA195" i="3"/>
  <c r="O195" i="3"/>
  <c r="Q201" i="3"/>
  <c r="R201" i="3" s="1"/>
  <c r="AC201" i="3"/>
  <c r="AB201" i="3"/>
  <c r="AA201" i="3"/>
  <c r="O201" i="3"/>
  <c r="Y201" i="3"/>
  <c r="Z201" i="3"/>
  <c r="Q207" i="3"/>
  <c r="R207" i="3" s="1"/>
  <c r="AC207" i="3"/>
  <c r="AB207" i="3"/>
  <c r="AA207" i="3"/>
  <c r="Z207" i="3"/>
  <c r="Y207" i="3"/>
  <c r="O207" i="3"/>
  <c r="Q213" i="3"/>
  <c r="R213" i="3" s="1"/>
  <c r="AC213" i="3"/>
  <c r="AB213" i="3"/>
  <c r="AA213" i="3"/>
  <c r="Z213" i="3"/>
  <c r="O213" i="3"/>
  <c r="Q219" i="3"/>
  <c r="R219" i="3" s="1"/>
  <c r="AC219" i="3"/>
  <c r="AB219" i="3"/>
  <c r="O219" i="3"/>
  <c r="Z219" i="3"/>
  <c r="AA219" i="3"/>
  <c r="Q225" i="3"/>
  <c r="R225" i="3" s="1"/>
  <c r="AC225" i="3"/>
  <c r="AA225" i="3"/>
  <c r="AB225" i="3"/>
  <c r="Z225" i="3"/>
  <c r="O225" i="3"/>
  <c r="Y225" i="3"/>
  <c r="Q231" i="3"/>
  <c r="R231" i="3" s="1"/>
  <c r="AC231" i="3"/>
  <c r="AB231" i="3"/>
  <c r="O231" i="3"/>
  <c r="Y231" i="3"/>
  <c r="Q237" i="3"/>
  <c r="R237" i="3" s="1"/>
  <c r="AC237" i="3"/>
  <c r="AB237" i="3"/>
  <c r="O237" i="3"/>
  <c r="Z237" i="3"/>
  <c r="Q243" i="3"/>
  <c r="R243" i="3" s="1"/>
  <c r="AC243" i="3"/>
  <c r="AA243" i="3"/>
  <c r="AB243" i="3"/>
  <c r="Z243" i="3"/>
  <c r="Y243" i="3"/>
  <c r="O243" i="3"/>
  <c r="Q249" i="3"/>
  <c r="R249" i="3" s="1"/>
  <c r="AC249" i="3"/>
  <c r="AB249" i="3"/>
  <c r="AA249" i="3"/>
  <c r="O249" i="3"/>
  <c r="Z249" i="3"/>
  <c r="Q255" i="3"/>
  <c r="R255" i="3" s="1"/>
  <c r="AC255" i="3"/>
  <c r="AB255" i="3"/>
  <c r="AA255" i="3"/>
  <c r="O255" i="3"/>
  <c r="Z255" i="3"/>
  <c r="Y255" i="3"/>
  <c r="Q261" i="3"/>
  <c r="R261" i="3" s="1"/>
  <c r="AC261" i="3"/>
  <c r="AB261" i="3"/>
  <c r="AA261" i="3"/>
  <c r="Z261" i="3"/>
  <c r="O261" i="3"/>
  <c r="Y261" i="3"/>
  <c r="Q267" i="3"/>
  <c r="R267" i="3" s="1"/>
  <c r="AC267" i="3"/>
  <c r="AB267" i="3"/>
  <c r="Z267" i="3"/>
  <c r="O267" i="3"/>
  <c r="Q273" i="3"/>
  <c r="R273" i="3" s="1"/>
  <c r="AC273" i="3"/>
  <c r="AB273" i="3"/>
  <c r="AA273" i="3"/>
  <c r="O273" i="3"/>
  <c r="Z273" i="3"/>
  <c r="Q279" i="3"/>
  <c r="R279" i="3" s="1"/>
  <c r="AC279" i="3"/>
  <c r="AB279" i="3"/>
  <c r="AA279" i="3"/>
  <c r="Z279" i="3"/>
  <c r="Y279" i="3"/>
  <c r="O279" i="3"/>
  <c r="Q285" i="3"/>
  <c r="R285" i="3" s="1"/>
  <c r="AC285" i="3"/>
  <c r="AB285" i="3"/>
  <c r="O285" i="3"/>
  <c r="AA285" i="3"/>
  <c r="Z285" i="3"/>
  <c r="Y285" i="3"/>
  <c r="Q291" i="3"/>
  <c r="R291" i="3" s="1"/>
  <c r="AC291" i="3"/>
  <c r="AB291" i="3"/>
  <c r="O291" i="3"/>
  <c r="Q297" i="3"/>
  <c r="R297" i="3" s="1"/>
  <c r="AC297" i="3"/>
  <c r="AB297" i="3"/>
  <c r="AA297" i="3"/>
  <c r="Z297" i="3"/>
  <c r="O297" i="3"/>
  <c r="Y297" i="3"/>
  <c r="Q303" i="3"/>
  <c r="R303" i="3" s="1"/>
  <c r="AC303" i="3"/>
  <c r="AB303" i="3"/>
  <c r="AA303" i="3"/>
  <c r="O303" i="3"/>
  <c r="Z303" i="3"/>
  <c r="Q309" i="3"/>
  <c r="R309" i="3" s="1"/>
  <c r="AC309" i="3"/>
  <c r="AB309" i="3"/>
  <c r="AA309" i="3"/>
  <c r="O309" i="3"/>
  <c r="Y309" i="3"/>
  <c r="Q315" i="3"/>
  <c r="R315" i="3" s="1"/>
  <c r="AC315" i="3"/>
  <c r="AB315" i="3"/>
  <c r="AA315" i="3"/>
  <c r="Z315" i="3"/>
  <c r="Y315" i="3"/>
  <c r="O315" i="3"/>
  <c r="Q321" i="3"/>
  <c r="R321" i="3" s="1"/>
  <c r="AC321" i="3"/>
  <c r="AB321" i="3"/>
  <c r="AA321" i="3"/>
  <c r="Z321" i="3"/>
  <c r="O321" i="3"/>
  <c r="Q327" i="3"/>
  <c r="R327" i="3" s="1"/>
  <c r="AC327" i="3"/>
  <c r="AB327" i="3"/>
  <c r="AA327" i="3"/>
  <c r="O327" i="3"/>
  <c r="Z327" i="3"/>
  <c r="Q333" i="3"/>
  <c r="R333" i="3" s="1"/>
  <c r="AC333" i="3"/>
  <c r="AB333" i="3"/>
  <c r="AA333" i="3"/>
  <c r="Z333" i="3"/>
  <c r="O333" i="3"/>
  <c r="Y333" i="3"/>
  <c r="Q339" i="3"/>
  <c r="R339" i="3" s="1"/>
  <c r="AC339" i="3"/>
  <c r="AB339" i="3"/>
  <c r="AA339" i="3"/>
  <c r="O339" i="3"/>
  <c r="Y339" i="3"/>
  <c r="Q345" i="3"/>
  <c r="R345" i="3" s="1"/>
  <c r="AC345" i="3"/>
  <c r="AB345" i="3"/>
  <c r="AA345" i="3"/>
  <c r="O345" i="3"/>
  <c r="Q351" i="3"/>
  <c r="R351" i="3" s="1"/>
  <c r="AC351" i="3"/>
  <c r="AB351" i="3"/>
  <c r="AA351" i="3"/>
  <c r="Z351" i="3"/>
  <c r="Y351" i="3"/>
  <c r="O351" i="3"/>
  <c r="Q357" i="3"/>
  <c r="R357" i="3" s="1"/>
  <c r="AC357" i="3"/>
  <c r="AB357" i="3"/>
  <c r="AA357" i="3"/>
  <c r="O357" i="3"/>
  <c r="Q363" i="3"/>
  <c r="R363" i="3" s="1"/>
  <c r="AC363" i="3"/>
  <c r="AB363" i="3"/>
  <c r="AA363" i="3"/>
  <c r="O363" i="3"/>
  <c r="Y363" i="3"/>
  <c r="Z363" i="3"/>
  <c r="Q369" i="3"/>
  <c r="R369" i="3" s="1"/>
  <c r="AC369" i="3"/>
  <c r="AB369" i="3"/>
  <c r="AA369" i="3"/>
  <c r="Z369" i="3"/>
  <c r="O369" i="3"/>
  <c r="Y369" i="3"/>
  <c r="Q375" i="3"/>
  <c r="R375" i="3" s="1"/>
  <c r="AC375" i="3"/>
  <c r="AB375" i="3"/>
  <c r="AA375" i="3"/>
  <c r="Z375" i="3"/>
  <c r="O375" i="3"/>
  <c r="Y375" i="3"/>
  <c r="Q381" i="3"/>
  <c r="R381" i="3" s="1"/>
  <c r="AC381" i="3"/>
  <c r="AB381" i="3"/>
  <c r="AA381" i="3"/>
  <c r="O381" i="3"/>
  <c r="Z381" i="3"/>
  <c r="Q387" i="3"/>
  <c r="R387" i="3" s="1"/>
  <c r="AC387" i="3"/>
  <c r="AB387" i="3"/>
  <c r="AA387" i="3"/>
  <c r="Z387" i="3"/>
  <c r="Y387" i="3"/>
  <c r="O387" i="3"/>
  <c r="Q393" i="3"/>
  <c r="R393" i="3" s="1"/>
  <c r="AC393" i="3"/>
  <c r="AB393" i="3"/>
  <c r="AA393" i="3"/>
  <c r="O393" i="3"/>
  <c r="Y393" i="3"/>
  <c r="Q399" i="3"/>
  <c r="R399" i="3" s="1"/>
  <c r="AC399" i="3"/>
  <c r="AB399" i="3"/>
  <c r="AA399" i="3"/>
  <c r="O399" i="3"/>
  <c r="Z399" i="3"/>
  <c r="Q405" i="3"/>
  <c r="R405" i="3" s="1"/>
  <c r="AC405" i="3"/>
  <c r="AB405" i="3"/>
  <c r="AA405" i="3"/>
  <c r="Z405" i="3"/>
  <c r="O405" i="3"/>
  <c r="Y405" i="3"/>
  <c r="Q411" i="3"/>
  <c r="R411" i="3" s="1"/>
  <c r="AC411" i="3"/>
  <c r="AB411" i="3"/>
  <c r="AA411" i="3"/>
  <c r="O411" i="3"/>
  <c r="Z411" i="3"/>
  <c r="Q417" i="3"/>
  <c r="R417" i="3" s="1"/>
  <c r="AC417" i="3"/>
  <c r="AB417" i="3"/>
  <c r="AA417" i="3"/>
  <c r="Z417" i="3"/>
  <c r="O417" i="3"/>
  <c r="Y417" i="3"/>
  <c r="Q423" i="3"/>
  <c r="R423" i="3" s="1"/>
  <c r="AC423" i="3"/>
  <c r="AB423" i="3"/>
  <c r="AA423" i="3"/>
  <c r="Y423" i="3"/>
  <c r="O423" i="3"/>
  <c r="Q429" i="3"/>
  <c r="R429" i="3" s="1"/>
  <c r="AC429" i="3"/>
  <c r="AB429" i="3"/>
  <c r="AA429" i="3"/>
  <c r="O429" i="3"/>
  <c r="Y429" i="3"/>
  <c r="Q435" i="3"/>
  <c r="R435" i="3" s="1"/>
  <c r="AC435" i="3"/>
  <c r="AB435" i="3"/>
  <c r="AA435" i="3"/>
  <c r="Z435" i="3"/>
  <c r="O435" i="3"/>
  <c r="Q441" i="3"/>
  <c r="R441" i="3" s="1"/>
  <c r="AC441" i="3"/>
  <c r="AB441" i="3"/>
  <c r="AA441" i="3"/>
  <c r="O441" i="3"/>
  <c r="Z441" i="3"/>
  <c r="Y441" i="3"/>
  <c r="Q447" i="3"/>
  <c r="R447" i="3" s="1"/>
  <c r="AC447" i="3"/>
  <c r="AB447" i="3"/>
  <c r="AA447" i="3"/>
  <c r="Z447" i="3"/>
  <c r="O447" i="3"/>
  <c r="Y447" i="3"/>
  <c r="Q453" i="3"/>
  <c r="R453" i="3" s="1"/>
  <c r="AC453" i="3"/>
  <c r="AB453" i="3"/>
  <c r="AA453" i="3"/>
  <c r="Z453" i="3"/>
  <c r="O453" i="3"/>
  <c r="Q459" i="3"/>
  <c r="R459" i="3" s="1"/>
  <c r="AC459" i="3"/>
  <c r="AB459" i="3"/>
  <c r="AA459" i="3"/>
  <c r="Y459" i="3"/>
  <c r="O459" i="3"/>
  <c r="Z459" i="3"/>
  <c r="Q465" i="3"/>
  <c r="R465" i="3" s="1"/>
  <c r="AC465" i="3"/>
  <c r="AB465" i="3"/>
  <c r="AA465" i="3"/>
  <c r="O465" i="3"/>
  <c r="Q471" i="3"/>
  <c r="R471" i="3" s="1"/>
  <c r="AC471" i="3"/>
  <c r="AB471" i="3"/>
  <c r="AA471" i="3"/>
  <c r="Z471" i="3"/>
  <c r="O471" i="3"/>
  <c r="Y471" i="3"/>
  <c r="Q477" i="3"/>
  <c r="R477" i="3" s="1"/>
  <c r="AC477" i="3"/>
  <c r="AB477" i="3"/>
  <c r="AA477" i="3"/>
  <c r="O477" i="3"/>
  <c r="Y477" i="3"/>
  <c r="Z477" i="3"/>
  <c r="Q483" i="3"/>
  <c r="R483" i="3" s="1"/>
  <c r="AC483" i="3"/>
  <c r="AB483" i="3"/>
  <c r="AA483" i="3"/>
  <c r="O483" i="3"/>
  <c r="Y483" i="3"/>
  <c r="Q489" i="3"/>
  <c r="R489" i="3" s="1"/>
  <c r="AC489" i="3"/>
  <c r="AB489" i="3"/>
  <c r="AA489" i="3"/>
  <c r="Z489" i="3"/>
  <c r="O489" i="3"/>
  <c r="Q495" i="3"/>
  <c r="R495" i="3" s="1"/>
  <c r="AC495" i="3"/>
  <c r="AB495" i="3"/>
  <c r="AA495" i="3"/>
  <c r="Y495" i="3"/>
  <c r="O495" i="3"/>
  <c r="Z495" i="3"/>
  <c r="Q501" i="3"/>
  <c r="R501" i="3" s="1"/>
  <c r="AC501" i="3"/>
  <c r="AB501" i="3"/>
  <c r="AA501" i="3"/>
  <c r="Z501" i="3"/>
  <c r="O501" i="3"/>
  <c r="Y501" i="3"/>
  <c r="Q507" i="3"/>
  <c r="R507" i="3" s="1"/>
  <c r="AC507" i="3"/>
  <c r="AB507" i="3"/>
  <c r="AA507" i="3"/>
  <c r="Z507" i="3"/>
  <c r="O507" i="3"/>
  <c r="Q74" i="3"/>
  <c r="R74" i="3" s="1"/>
  <c r="Q326" i="3"/>
  <c r="R326" i="3" s="1"/>
  <c r="Q457" i="3"/>
  <c r="R457" i="3" s="1"/>
  <c r="O14" i="3"/>
  <c r="O22" i="3"/>
  <c r="O40" i="3"/>
  <c r="O48" i="3"/>
  <c r="O56" i="3"/>
  <c r="O65" i="3"/>
  <c r="O74" i="3"/>
  <c r="O83" i="3"/>
  <c r="O91" i="3"/>
  <c r="O108" i="3"/>
  <c r="O118" i="3"/>
  <c r="O126" i="3"/>
  <c r="O134" i="3"/>
  <c r="O143" i="3"/>
  <c r="O161" i="3"/>
  <c r="O169" i="3"/>
  <c r="O186" i="3"/>
  <c r="O194" i="3"/>
  <c r="O204" i="3"/>
  <c r="O212" i="3"/>
  <c r="O221" i="3"/>
  <c r="O229" i="3"/>
  <c r="O238" i="3"/>
  <c r="O256" i="3"/>
  <c r="O264" i="3"/>
  <c r="O276" i="3"/>
  <c r="O307" i="3"/>
  <c r="O319" i="3"/>
  <c r="O329" i="3"/>
  <c r="O341" i="3"/>
  <c r="O350" i="3"/>
  <c r="O362" i="3"/>
  <c r="O372" i="3"/>
  <c r="O415" i="3"/>
  <c r="O428" i="3"/>
  <c r="O440" i="3"/>
  <c r="O455" i="3"/>
  <c r="O467" i="3"/>
  <c r="O482" i="3"/>
  <c r="O494" i="3"/>
  <c r="O509" i="3"/>
  <c r="Y15" i="3"/>
  <c r="Y30" i="3"/>
  <c r="Y57" i="3"/>
  <c r="Y69" i="3"/>
  <c r="Y96" i="3"/>
  <c r="Y111" i="3"/>
  <c r="Y123" i="3"/>
  <c r="Y138" i="3"/>
  <c r="Y150" i="3"/>
  <c r="Y165" i="3"/>
  <c r="Y177" i="3"/>
  <c r="Y206" i="3"/>
  <c r="Y224" i="3"/>
  <c r="Y270" i="3"/>
  <c r="Y288" i="3"/>
  <c r="Y303" i="3"/>
  <c r="Y321" i="3"/>
  <c r="Y335" i="3"/>
  <c r="Y353" i="3"/>
  <c r="Y368" i="3"/>
  <c r="Y389" i="3"/>
  <c r="Y411" i="3"/>
  <c r="Y476" i="3"/>
  <c r="Y497" i="3"/>
  <c r="Z20" i="3"/>
  <c r="Z41" i="3"/>
  <c r="Z63" i="3"/>
  <c r="Z86" i="3"/>
  <c r="Z113" i="3"/>
  <c r="Z140" i="3"/>
  <c r="Z167" i="3"/>
  <c r="Z195" i="3"/>
  <c r="Z228" i="3"/>
  <c r="Z260" i="3"/>
  <c r="Z293" i="3"/>
  <c r="Z325" i="3"/>
  <c r="Z357" i="3"/>
  <c r="Z390" i="3"/>
  <c r="Z425" i="3"/>
  <c r="Z465" i="3"/>
  <c r="Z506" i="3"/>
  <c r="AA47" i="3"/>
  <c r="AA91" i="3"/>
  <c r="AA139" i="3"/>
  <c r="AA199" i="3"/>
  <c r="AA259" i="3"/>
  <c r="AA422" i="3"/>
  <c r="AB29" i="3"/>
  <c r="AC95" i="3"/>
  <c r="AC325" i="3"/>
  <c r="Q24" i="3"/>
  <c r="R24" i="3" s="1"/>
  <c r="AB24" i="3"/>
  <c r="AA24" i="3"/>
  <c r="Z24" i="3"/>
  <c r="AC24" i="3"/>
  <c r="Q42" i="3"/>
  <c r="R42" i="3" s="1"/>
  <c r="AB42" i="3"/>
  <c r="AA42" i="3"/>
  <c r="Z42" i="3"/>
  <c r="AC42" i="3"/>
  <c r="Q66" i="3"/>
  <c r="R66" i="3" s="1"/>
  <c r="AB66" i="3"/>
  <c r="AA66" i="3"/>
  <c r="Z66" i="3"/>
  <c r="O66" i="3"/>
  <c r="Q84" i="3"/>
  <c r="R84" i="3" s="1"/>
  <c r="AB84" i="3"/>
  <c r="AC84" i="3"/>
  <c r="Z84" i="3"/>
  <c r="AA84" i="3"/>
  <c r="Q102" i="3"/>
  <c r="R102" i="3" s="1"/>
  <c r="AC102" i="3"/>
  <c r="AB102" i="3"/>
  <c r="Z102" i="3"/>
  <c r="AA102" i="3"/>
  <c r="O102" i="3"/>
  <c r="Q120" i="3"/>
  <c r="R120" i="3" s="1"/>
  <c r="AC120" i="3"/>
  <c r="AB120" i="3"/>
  <c r="Z120" i="3"/>
  <c r="AA120" i="3"/>
  <c r="Q144" i="3"/>
  <c r="R144" i="3" s="1"/>
  <c r="AC144" i="3"/>
  <c r="AA144" i="3"/>
  <c r="Z144" i="3"/>
  <c r="AB144" i="3"/>
  <c r="Y144" i="3"/>
  <c r="Q168" i="3"/>
  <c r="R168" i="3" s="1"/>
  <c r="AC168" i="3"/>
  <c r="AB168" i="3"/>
  <c r="Z168" i="3"/>
  <c r="AA168" i="3"/>
  <c r="Q192" i="3"/>
  <c r="R192" i="3" s="1"/>
  <c r="AC192" i="3"/>
  <c r="AB192" i="3"/>
  <c r="AA192" i="3"/>
  <c r="Z192" i="3"/>
  <c r="Q216" i="3"/>
  <c r="R216" i="3" s="1"/>
  <c r="AC216" i="3"/>
  <c r="AA216" i="3"/>
  <c r="AB216" i="3"/>
  <c r="Q240" i="3"/>
  <c r="R240" i="3" s="1"/>
  <c r="AC240" i="3"/>
  <c r="AB240" i="3"/>
  <c r="Z240" i="3"/>
  <c r="AA240" i="3"/>
  <c r="Q258" i="3"/>
  <c r="R258" i="3" s="1"/>
  <c r="AC258" i="3"/>
  <c r="AB258" i="3"/>
  <c r="Z258" i="3"/>
  <c r="Q282" i="3"/>
  <c r="R282" i="3" s="1"/>
  <c r="AC282" i="3"/>
  <c r="AB282" i="3"/>
  <c r="AA282" i="3"/>
  <c r="Y282" i="3"/>
  <c r="O282" i="3"/>
  <c r="Z282" i="3"/>
  <c r="Q306" i="3"/>
  <c r="R306" i="3" s="1"/>
  <c r="AC306" i="3"/>
  <c r="AB306" i="3"/>
  <c r="AA306" i="3"/>
  <c r="Z306" i="3"/>
  <c r="Y306" i="3"/>
  <c r="Q330" i="3"/>
  <c r="R330" i="3" s="1"/>
  <c r="AC330" i="3"/>
  <c r="AB330" i="3"/>
  <c r="Z330" i="3"/>
  <c r="Y330" i="3"/>
  <c r="Q354" i="3"/>
  <c r="R354" i="3" s="1"/>
  <c r="AC354" i="3"/>
  <c r="AB354" i="3"/>
  <c r="AA354" i="3"/>
  <c r="Z354" i="3"/>
  <c r="Y354" i="3"/>
  <c r="O354" i="3"/>
  <c r="Q384" i="3"/>
  <c r="R384" i="3" s="1"/>
  <c r="AC384" i="3"/>
  <c r="AB384" i="3"/>
  <c r="AA384" i="3"/>
  <c r="Z384" i="3"/>
  <c r="Y384" i="3"/>
  <c r="Q408" i="3"/>
  <c r="R408" i="3" s="1"/>
  <c r="AC408" i="3"/>
  <c r="AB408" i="3"/>
  <c r="AA408" i="3"/>
  <c r="Z408" i="3"/>
  <c r="Y408" i="3"/>
  <c r="Q432" i="3"/>
  <c r="R432" i="3" s="1"/>
  <c r="AC432" i="3"/>
  <c r="AB432" i="3"/>
  <c r="AA432" i="3"/>
  <c r="O432" i="3"/>
  <c r="Z432" i="3"/>
  <c r="Q456" i="3"/>
  <c r="R456" i="3" s="1"/>
  <c r="AC456" i="3"/>
  <c r="AB456" i="3"/>
  <c r="AA456" i="3"/>
  <c r="O456" i="3"/>
  <c r="Z456" i="3"/>
  <c r="Q474" i="3"/>
  <c r="R474" i="3" s="1"/>
  <c r="AC474" i="3"/>
  <c r="AB474" i="3"/>
  <c r="AA474" i="3"/>
  <c r="Z474" i="3"/>
  <c r="O474" i="3"/>
  <c r="Q498" i="3"/>
  <c r="R498" i="3" s="1"/>
  <c r="AC498" i="3"/>
  <c r="AB498" i="3"/>
  <c r="AA498" i="3"/>
  <c r="Z498" i="3"/>
  <c r="Y498" i="3"/>
  <c r="O498" i="3"/>
  <c r="Q31" i="3"/>
  <c r="R31" i="3" s="1"/>
  <c r="AC31" i="3"/>
  <c r="AB31" i="3"/>
  <c r="AA31" i="3"/>
  <c r="Y31" i="3"/>
  <c r="Q55" i="3"/>
  <c r="R55" i="3" s="1"/>
  <c r="AC55" i="3"/>
  <c r="AB55" i="3"/>
  <c r="Y55" i="3"/>
  <c r="AA55" i="3"/>
  <c r="Q79" i="3"/>
  <c r="R79" i="3" s="1"/>
  <c r="AC79" i="3"/>
  <c r="AB79" i="3"/>
  <c r="AA79" i="3"/>
  <c r="Y79" i="3"/>
  <c r="Z79" i="3"/>
  <c r="Q109" i="3"/>
  <c r="R109" i="3" s="1"/>
  <c r="AC109" i="3"/>
  <c r="AB109" i="3"/>
  <c r="AA109" i="3"/>
  <c r="Y109" i="3"/>
  <c r="Z109" i="3"/>
  <c r="O109" i="3"/>
  <c r="Q151" i="3"/>
  <c r="R151" i="3" s="1"/>
  <c r="AC151" i="3"/>
  <c r="AB151" i="3"/>
  <c r="AA151" i="3"/>
  <c r="Y151" i="3"/>
  <c r="Z151" i="3"/>
  <c r="Q247" i="3"/>
  <c r="R247" i="3" s="1"/>
  <c r="AC247" i="3"/>
  <c r="AB247" i="3"/>
  <c r="AA247" i="3"/>
  <c r="Y247" i="3"/>
  <c r="Z247" i="3"/>
  <c r="Q283" i="3"/>
  <c r="R283" i="3" s="1"/>
  <c r="AB283" i="3"/>
  <c r="AC283" i="3"/>
  <c r="AA283" i="3"/>
  <c r="Y283" i="3"/>
  <c r="Z283" i="3"/>
  <c r="Q331" i="3"/>
  <c r="R331" i="3" s="1"/>
  <c r="AB331" i="3"/>
  <c r="AC331" i="3"/>
  <c r="AA331" i="3"/>
  <c r="Y331" i="3"/>
  <c r="Z331" i="3"/>
  <c r="O331" i="3"/>
  <c r="Q445" i="3"/>
  <c r="R445" i="3" s="1"/>
  <c r="AB445" i="3"/>
  <c r="AC445" i="3"/>
  <c r="AA445" i="3"/>
  <c r="Z445" i="3"/>
  <c r="Y445" i="3"/>
  <c r="O445" i="3"/>
  <c r="Q16" i="3"/>
  <c r="R16" i="3" s="1"/>
  <c r="AC16" i="3"/>
  <c r="AB16" i="3"/>
  <c r="AA16" i="3"/>
  <c r="Y16" i="3"/>
  <c r="Z16" i="3"/>
  <c r="Q34" i="3"/>
  <c r="R34" i="3" s="1"/>
  <c r="AC34" i="3"/>
  <c r="AB34" i="3"/>
  <c r="Y34" i="3"/>
  <c r="AA34" i="3"/>
  <c r="Z34" i="3"/>
  <c r="Q52" i="3"/>
  <c r="R52" i="3" s="1"/>
  <c r="AC52" i="3"/>
  <c r="AB52" i="3"/>
  <c r="Y52" i="3"/>
  <c r="O52" i="3"/>
  <c r="Q64" i="3"/>
  <c r="R64" i="3" s="1"/>
  <c r="AC64" i="3"/>
  <c r="AB64" i="3"/>
  <c r="AA64" i="3"/>
  <c r="Z64" i="3"/>
  <c r="Y64" i="3"/>
  <c r="Q82" i="3"/>
  <c r="R82" i="3" s="1"/>
  <c r="AC82" i="3"/>
  <c r="AB82" i="3"/>
  <c r="AA82" i="3"/>
  <c r="Y82" i="3"/>
  <c r="Z82" i="3"/>
  <c r="AC100" i="3"/>
  <c r="AB100" i="3"/>
  <c r="AA100" i="3"/>
  <c r="Y100" i="3"/>
  <c r="Q112" i="3"/>
  <c r="R112" i="3" s="1"/>
  <c r="AC112" i="3"/>
  <c r="AB112" i="3"/>
  <c r="Y112" i="3"/>
  <c r="Q124" i="3"/>
  <c r="R124" i="3" s="1"/>
  <c r="AC124" i="3"/>
  <c r="AB124" i="3"/>
  <c r="AA124" i="3"/>
  <c r="Z124" i="3"/>
  <c r="Y124" i="3"/>
  <c r="O124" i="3"/>
  <c r="AC136" i="3"/>
  <c r="AB136" i="3"/>
  <c r="AA136" i="3"/>
  <c r="Y136" i="3"/>
  <c r="Z136" i="3"/>
  <c r="Q154" i="3"/>
  <c r="R154" i="3" s="1"/>
  <c r="AC154" i="3"/>
  <c r="AB154" i="3"/>
  <c r="AA154" i="3"/>
  <c r="Y154" i="3"/>
  <c r="Q166" i="3"/>
  <c r="R166" i="3" s="1"/>
  <c r="AC166" i="3"/>
  <c r="AB166" i="3"/>
  <c r="AA166" i="3"/>
  <c r="Y166" i="3"/>
  <c r="Q178" i="3"/>
  <c r="R178" i="3" s="1"/>
  <c r="AC178" i="3"/>
  <c r="AB178" i="3"/>
  <c r="Z178" i="3"/>
  <c r="Y178" i="3"/>
  <c r="AA178" i="3"/>
  <c r="Q190" i="3"/>
  <c r="R190" i="3" s="1"/>
  <c r="AC190" i="3"/>
  <c r="AB190" i="3"/>
  <c r="Z190" i="3"/>
  <c r="Y190" i="3"/>
  <c r="AA190" i="3"/>
  <c r="AC208" i="3"/>
  <c r="AB208" i="3"/>
  <c r="Z208" i="3"/>
  <c r="AA208" i="3"/>
  <c r="Q220" i="3"/>
  <c r="R220" i="3" s="1"/>
  <c r="AC220" i="3"/>
  <c r="AB220" i="3"/>
  <c r="AA220" i="3"/>
  <c r="Z220" i="3"/>
  <c r="Y220" i="3"/>
  <c r="Q232" i="3"/>
  <c r="R232" i="3" s="1"/>
  <c r="AC232" i="3"/>
  <c r="AB232" i="3"/>
  <c r="Z232" i="3"/>
  <c r="AA232" i="3"/>
  <c r="Y232" i="3"/>
  <c r="O232" i="3"/>
  <c r="Q238" i="3"/>
  <c r="R238" i="3" s="1"/>
  <c r="AC238" i="3"/>
  <c r="AB238" i="3"/>
  <c r="AA238" i="3"/>
  <c r="Z238" i="3"/>
  <c r="AC244" i="3"/>
  <c r="AB244" i="3"/>
  <c r="Z244" i="3"/>
  <c r="AA244" i="3"/>
  <c r="Y244" i="3"/>
  <c r="Q250" i="3"/>
  <c r="R250" i="3" s="1"/>
  <c r="AC250" i="3"/>
  <c r="AB250" i="3"/>
  <c r="Z250" i="3"/>
  <c r="Y250" i="3"/>
  <c r="AA250" i="3"/>
  <c r="Q256" i="3"/>
  <c r="R256" i="3" s="1"/>
  <c r="AB256" i="3"/>
  <c r="AC256" i="3"/>
  <c r="AA256" i="3"/>
  <c r="Z256" i="3"/>
  <c r="Q268" i="3"/>
  <c r="R268" i="3" s="1"/>
  <c r="AB268" i="3"/>
  <c r="AC268" i="3"/>
  <c r="Z268" i="3"/>
  <c r="AA268" i="3"/>
  <c r="Y268" i="3"/>
  <c r="O268" i="3"/>
  <c r="Q274" i="3"/>
  <c r="R274" i="3" s="1"/>
  <c r="AB274" i="3"/>
  <c r="AC274" i="3"/>
  <c r="AA274" i="3"/>
  <c r="Z274" i="3"/>
  <c r="Y274" i="3"/>
  <c r="O274" i="3"/>
  <c r="AB280" i="3"/>
  <c r="AC280" i="3"/>
  <c r="Z280" i="3"/>
  <c r="Q280" i="3"/>
  <c r="R280" i="3" s="1"/>
  <c r="AA280" i="3"/>
  <c r="Q286" i="3"/>
  <c r="R286" i="3" s="1"/>
  <c r="AB286" i="3"/>
  <c r="AC286" i="3"/>
  <c r="Z286" i="3"/>
  <c r="Y286" i="3"/>
  <c r="Q292" i="3"/>
  <c r="R292" i="3" s="1"/>
  <c r="AB292" i="3"/>
  <c r="AC292" i="3"/>
  <c r="AA292" i="3"/>
  <c r="Z292" i="3"/>
  <c r="Q298" i="3"/>
  <c r="R298" i="3" s="1"/>
  <c r="AB298" i="3"/>
  <c r="Z298" i="3"/>
  <c r="Y298" i="3"/>
  <c r="Q304" i="3"/>
  <c r="R304" i="3" s="1"/>
  <c r="AB304" i="3"/>
  <c r="AC304" i="3"/>
  <c r="Z304" i="3"/>
  <c r="AA304" i="3"/>
  <c r="Y304" i="3"/>
  <c r="O304" i="3"/>
  <c r="Q310" i="3"/>
  <c r="R310" i="3" s="1"/>
  <c r="AB310" i="3"/>
  <c r="AC310" i="3"/>
  <c r="AA310" i="3"/>
  <c r="Z310" i="3"/>
  <c r="O310" i="3"/>
  <c r="AB316" i="3"/>
  <c r="AC316" i="3"/>
  <c r="Z316" i="3"/>
  <c r="AA316" i="3"/>
  <c r="Q322" i="3"/>
  <c r="R322" i="3" s="1"/>
  <c r="AB322" i="3"/>
  <c r="AC322" i="3"/>
  <c r="Z322" i="3"/>
  <c r="Y322" i="3"/>
  <c r="Q328" i="3"/>
  <c r="R328" i="3" s="1"/>
  <c r="AB328" i="3"/>
  <c r="AC328" i="3"/>
  <c r="AA328" i="3"/>
  <c r="Z328" i="3"/>
  <c r="Y328" i="3"/>
  <c r="Q334" i="3"/>
  <c r="R334" i="3" s="1"/>
  <c r="AB334" i="3"/>
  <c r="AC334" i="3"/>
  <c r="AA334" i="3"/>
  <c r="Z334" i="3"/>
  <c r="Q340" i="3"/>
  <c r="R340" i="3" s="1"/>
  <c r="AB340" i="3"/>
  <c r="AC340" i="3"/>
  <c r="AA340" i="3"/>
  <c r="Z340" i="3"/>
  <c r="Y340" i="3"/>
  <c r="O340" i="3"/>
  <c r="Q346" i="3"/>
  <c r="R346" i="3" s="1"/>
  <c r="AB346" i="3"/>
  <c r="AC346" i="3"/>
  <c r="AA346" i="3"/>
  <c r="Z346" i="3"/>
  <c r="O346" i="3"/>
  <c r="AB352" i="3"/>
  <c r="AA352" i="3"/>
  <c r="Z352" i="3"/>
  <c r="AC352" i="3"/>
  <c r="Y352" i="3"/>
  <c r="Q358" i="3"/>
  <c r="R358" i="3" s="1"/>
  <c r="AB358" i="3"/>
  <c r="AC358" i="3"/>
  <c r="AA358" i="3"/>
  <c r="Z358" i="3"/>
  <c r="Y358" i="3"/>
  <c r="Q364" i="3"/>
  <c r="R364" i="3" s="1"/>
  <c r="AB364" i="3"/>
  <c r="AC364" i="3"/>
  <c r="AA364" i="3"/>
  <c r="Z364" i="3"/>
  <c r="Q370" i="3"/>
  <c r="R370" i="3" s="1"/>
  <c r="AB370" i="3"/>
  <c r="AC370" i="3"/>
  <c r="AA370" i="3"/>
  <c r="Z370" i="3"/>
  <c r="Q376" i="3"/>
  <c r="R376" i="3" s="1"/>
  <c r="AB376" i="3"/>
  <c r="AC376" i="3"/>
  <c r="AA376" i="3"/>
  <c r="Z376" i="3"/>
  <c r="Y376" i="3"/>
  <c r="O376" i="3"/>
  <c r="Q382" i="3"/>
  <c r="R382" i="3" s="1"/>
  <c r="AB382" i="3"/>
  <c r="AC382" i="3"/>
  <c r="AA382" i="3"/>
  <c r="Z382" i="3"/>
  <c r="Y382" i="3"/>
  <c r="O382" i="3"/>
  <c r="Q388" i="3"/>
  <c r="R388" i="3" s="1"/>
  <c r="AB388" i="3"/>
  <c r="AC388" i="3"/>
  <c r="AA388" i="3"/>
  <c r="Z388" i="3"/>
  <c r="Q394" i="3"/>
  <c r="R394" i="3" s="1"/>
  <c r="AB394" i="3"/>
  <c r="AC394" i="3"/>
  <c r="AA394" i="3"/>
  <c r="Z394" i="3"/>
  <c r="Y394" i="3"/>
  <c r="Q400" i="3"/>
  <c r="R400" i="3" s="1"/>
  <c r="AB400" i="3"/>
  <c r="AC400" i="3"/>
  <c r="AA400" i="3"/>
  <c r="Z400" i="3"/>
  <c r="Q406" i="3"/>
  <c r="R406" i="3" s="1"/>
  <c r="AB406" i="3"/>
  <c r="AA406" i="3"/>
  <c r="Z406" i="3"/>
  <c r="AC406" i="3"/>
  <c r="Y406" i="3"/>
  <c r="Q412" i="3"/>
  <c r="R412" i="3" s="1"/>
  <c r="AB412" i="3"/>
  <c r="AC412" i="3"/>
  <c r="AA412" i="3"/>
  <c r="Z412" i="3"/>
  <c r="Y412" i="3"/>
  <c r="O412" i="3"/>
  <c r="Q418" i="3"/>
  <c r="R418" i="3" s="1"/>
  <c r="AB418" i="3"/>
  <c r="AC418" i="3"/>
  <c r="AA418" i="3"/>
  <c r="Z418" i="3"/>
  <c r="Y418" i="3"/>
  <c r="O418" i="3"/>
  <c r="Q424" i="3"/>
  <c r="R424" i="3" s="1"/>
  <c r="AB424" i="3"/>
  <c r="AC424" i="3"/>
  <c r="AA424" i="3"/>
  <c r="Z424" i="3"/>
  <c r="Q430" i="3"/>
  <c r="R430" i="3" s="1"/>
  <c r="AB430" i="3"/>
  <c r="AC430" i="3"/>
  <c r="AA430" i="3"/>
  <c r="Z430" i="3"/>
  <c r="Y430" i="3"/>
  <c r="Q436" i="3"/>
  <c r="R436" i="3" s="1"/>
  <c r="AB436" i="3"/>
  <c r="AC436" i="3"/>
  <c r="AA436" i="3"/>
  <c r="Z436" i="3"/>
  <c r="O436" i="3"/>
  <c r="Y436" i="3"/>
  <c r="Q442" i="3"/>
  <c r="R442" i="3" s="1"/>
  <c r="AB442" i="3"/>
  <c r="AC442" i="3"/>
  <c r="AA442" i="3"/>
  <c r="Z442" i="3"/>
  <c r="Q448" i="3"/>
  <c r="R448" i="3" s="1"/>
  <c r="AB448" i="3"/>
  <c r="AC448" i="3"/>
  <c r="AA448" i="3"/>
  <c r="Z448" i="3"/>
  <c r="Y448" i="3"/>
  <c r="Q454" i="3"/>
  <c r="R454" i="3" s="1"/>
  <c r="AB454" i="3"/>
  <c r="AC454" i="3"/>
  <c r="AA454" i="3"/>
  <c r="Z454" i="3"/>
  <c r="O454" i="3"/>
  <c r="Q460" i="3"/>
  <c r="R460" i="3" s="1"/>
  <c r="AB460" i="3"/>
  <c r="AA460" i="3"/>
  <c r="Z460" i="3"/>
  <c r="AC460" i="3"/>
  <c r="Y460" i="3"/>
  <c r="Q466" i="3"/>
  <c r="R466" i="3" s="1"/>
  <c r="AB466" i="3"/>
  <c r="AC466" i="3"/>
  <c r="AA466" i="3"/>
  <c r="Z466" i="3"/>
  <c r="Y466" i="3"/>
  <c r="Q472" i="3"/>
  <c r="R472" i="3" s="1"/>
  <c r="AB472" i="3"/>
  <c r="AC472" i="3"/>
  <c r="AA472" i="3"/>
  <c r="Z472" i="3"/>
  <c r="Y472" i="3"/>
  <c r="O472" i="3"/>
  <c r="Q478" i="3"/>
  <c r="R478" i="3" s="1"/>
  <c r="AB478" i="3"/>
  <c r="AC478" i="3"/>
  <c r="AA478" i="3"/>
  <c r="Z478" i="3"/>
  <c r="Q484" i="3"/>
  <c r="R484" i="3" s="1"/>
  <c r="AB484" i="3"/>
  <c r="AC484" i="3"/>
  <c r="AA484" i="3"/>
  <c r="Z484" i="3"/>
  <c r="Y484" i="3"/>
  <c r="Q490" i="3"/>
  <c r="R490" i="3" s="1"/>
  <c r="AB490" i="3"/>
  <c r="AC490" i="3"/>
  <c r="AA490" i="3"/>
  <c r="Z490" i="3"/>
  <c r="O490" i="3"/>
  <c r="Y490" i="3"/>
  <c r="Q496" i="3"/>
  <c r="R496" i="3" s="1"/>
  <c r="AB496" i="3"/>
  <c r="AC496" i="3"/>
  <c r="AA496" i="3"/>
  <c r="Z496" i="3"/>
  <c r="Q502" i="3"/>
  <c r="R502" i="3" s="1"/>
  <c r="AB502" i="3"/>
  <c r="AC502" i="3"/>
  <c r="AA502" i="3"/>
  <c r="Z502" i="3"/>
  <c r="Y502" i="3"/>
  <c r="Q508" i="3"/>
  <c r="R508" i="3" s="1"/>
  <c r="AB508" i="3"/>
  <c r="AC508" i="3"/>
  <c r="AA508" i="3"/>
  <c r="Z508" i="3"/>
  <c r="O508" i="3"/>
  <c r="Q100" i="3"/>
  <c r="R100" i="3" s="1"/>
  <c r="Q218" i="3"/>
  <c r="R218" i="3" s="1"/>
  <c r="Q352" i="3"/>
  <c r="R352" i="3" s="1"/>
  <c r="Q463" i="3"/>
  <c r="R463" i="3" s="1"/>
  <c r="O16" i="3"/>
  <c r="O24" i="3"/>
  <c r="O32" i="3"/>
  <c r="O41" i="3"/>
  <c r="O49" i="3"/>
  <c r="O58" i="3"/>
  <c r="O67" i="3"/>
  <c r="O76" i="3"/>
  <c r="O84" i="3"/>
  <c r="O92" i="3"/>
  <c r="O101" i="3"/>
  <c r="O110" i="3"/>
  <c r="O119" i="3"/>
  <c r="O127" i="3"/>
  <c r="O136" i="3"/>
  <c r="O144" i="3"/>
  <c r="O154" i="3"/>
  <c r="O162" i="3"/>
  <c r="O170" i="3"/>
  <c r="O179" i="3"/>
  <c r="O187" i="3"/>
  <c r="O197" i="3"/>
  <c r="O205" i="3"/>
  <c r="O214" i="3"/>
  <c r="O222" i="3"/>
  <c r="O230" i="3"/>
  <c r="O240" i="3"/>
  <c r="O248" i="3"/>
  <c r="O257" i="3"/>
  <c r="O265" i="3"/>
  <c r="O277" i="3"/>
  <c r="O330" i="3"/>
  <c r="O342" i="3"/>
  <c r="O352" i="3"/>
  <c r="O364" i="3"/>
  <c r="O373" i="3"/>
  <c r="O385" i="3"/>
  <c r="O430" i="3"/>
  <c r="O442" i="3"/>
  <c r="O457" i="3"/>
  <c r="O469" i="3"/>
  <c r="O484" i="3"/>
  <c r="O496" i="3"/>
  <c r="Y17" i="3"/>
  <c r="Y32" i="3"/>
  <c r="Y44" i="3"/>
  <c r="Y59" i="3"/>
  <c r="Y71" i="3"/>
  <c r="Y86" i="3"/>
  <c r="Y98" i="3"/>
  <c r="Y113" i="3"/>
  <c r="Y125" i="3"/>
  <c r="Y140" i="3"/>
  <c r="Y152" i="3"/>
  <c r="Y167" i="3"/>
  <c r="Y179" i="3"/>
  <c r="Y194" i="3"/>
  <c r="Y208" i="3"/>
  <c r="Y226" i="3"/>
  <c r="Y240" i="3"/>
  <c r="Y258" i="3"/>
  <c r="Y273" i="3"/>
  <c r="Y291" i="3"/>
  <c r="Y305" i="3"/>
  <c r="Y323" i="3"/>
  <c r="Y338" i="3"/>
  <c r="Y356" i="3"/>
  <c r="Y370" i="3"/>
  <c r="Y456" i="3"/>
  <c r="Y478" i="3"/>
  <c r="Z22" i="3"/>
  <c r="Z44" i="3"/>
  <c r="Z65" i="3"/>
  <c r="Z89" i="3"/>
  <c r="Z116" i="3"/>
  <c r="Z143" i="3"/>
  <c r="Z170" i="3"/>
  <c r="Z199" i="3"/>
  <c r="Z231" i="3"/>
  <c r="Z264" i="3"/>
  <c r="Z296" i="3"/>
  <c r="Z329" i="3"/>
  <c r="Z361" i="3"/>
  <c r="Z393" i="3"/>
  <c r="Z510" i="3"/>
  <c r="AA52" i="3"/>
  <c r="AA96" i="3"/>
  <c r="AA145" i="3"/>
  <c r="AA205" i="3"/>
  <c r="AA267" i="3"/>
  <c r="AA330" i="3"/>
  <c r="AA437" i="3"/>
  <c r="AB35" i="3"/>
  <c r="AB117" i="3"/>
  <c r="AC379" i="3"/>
  <c r="Q13" i="3"/>
  <c r="Y13" i="3"/>
  <c r="AA13" i="3"/>
  <c r="AC13" i="3"/>
  <c r="AB13" i="3"/>
  <c r="Z13" i="3"/>
  <c r="Z7" i="3" l="1"/>
  <c r="C7" i="3" s="1"/>
  <c r="H146" i="3"/>
  <c r="AB7" i="3"/>
  <c r="E7" i="3" s="1"/>
  <c r="R11" i="3"/>
  <c r="I100" i="3"/>
  <c r="H100" i="3"/>
  <c r="I502" i="3"/>
  <c r="H502" i="3"/>
  <c r="I484" i="3"/>
  <c r="H484" i="3"/>
  <c r="I460" i="3"/>
  <c r="H460" i="3"/>
  <c r="I448" i="3"/>
  <c r="H448" i="3"/>
  <c r="I436" i="3"/>
  <c r="H436" i="3"/>
  <c r="I418" i="3"/>
  <c r="H418" i="3"/>
  <c r="I394" i="3"/>
  <c r="H394" i="3"/>
  <c r="I370" i="3"/>
  <c r="H370" i="3"/>
  <c r="I280" i="3"/>
  <c r="H280" i="3"/>
  <c r="I52" i="3"/>
  <c r="H52" i="3"/>
  <c r="I16" i="3"/>
  <c r="H16" i="3"/>
  <c r="I326" i="3"/>
  <c r="H326" i="3"/>
  <c r="I369" i="3"/>
  <c r="H369" i="3"/>
  <c r="I357" i="3"/>
  <c r="H357" i="3"/>
  <c r="I345" i="3"/>
  <c r="H345" i="3"/>
  <c r="I135" i="3"/>
  <c r="H135" i="3"/>
  <c r="I123" i="3"/>
  <c r="H123" i="3"/>
  <c r="I111" i="3"/>
  <c r="H111" i="3"/>
  <c r="I139" i="3"/>
  <c r="H139" i="3"/>
  <c r="I162" i="3"/>
  <c r="H162" i="3"/>
  <c r="I464" i="3"/>
  <c r="H464" i="3"/>
  <c r="I428" i="3"/>
  <c r="H428" i="3"/>
  <c r="I278" i="3"/>
  <c r="H278" i="3"/>
  <c r="I260" i="3"/>
  <c r="H260" i="3"/>
  <c r="I319" i="3"/>
  <c r="H319" i="3"/>
  <c r="I67" i="3"/>
  <c r="H67" i="3"/>
  <c r="I342" i="3"/>
  <c r="H342" i="3"/>
  <c r="I108" i="3"/>
  <c r="H108" i="3"/>
  <c r="I437" i="3"/>
  <c r="H437" i="3"/>
  <c r="I353" i="3"/>
  <c r="H353" i="3"/>
  <c r="I335" i="3"/>
  <c r="H335" i="3"/>
  <c r="I251" i="3"/>
  <c r="H251" i="3"/>
  <c r="I143" i="3"/>
  <c r="H143" i="3"/>
  <c r="I131" i="3"/>
  <c r="H131" i="3"/>
  <c r="I65" i="3"/>
  <c r="H65" i="3"/>
  <c r="I35" i="3"/>
  <c r="H35" i="3"/>
  <c r="I172" i="3"/>
  <c r="H172" i="3"/>
  <c r="I40" i="3"/>
  <c r="H40" i="3"/>
  <c r="I499" i="3"/>
  <c r="H499" i="3"/>
  <c r="I421" i="3"/>
  <c r="H421" i="3"/>
  <c r="I409" i="3"/>
  <c r="H409" i="3"/>
  <c r="I391" i="3"/>
  <c r="H391" i="3"/>
  <c r="I373" i="3"/>
  <c r="H373" i="3"/>
  <c r="I355" i="3"/>
  <c r="H355" i="3"/>
  <c r="I337" i="3"/>
  <c r="H337" i="3"/>
  <c r="I295" i="3"/>
  <c r="H295" i="3"/>
  <c r="I271" i="3"/>
  <c r="H271" i="3"/>
  <c r="I127" i="3"/>
  <c r="H127" i="3"/>
  <c r="I426" i="3"/>
  <c r="H426" i="3"/>
  <c r="I96" i="3"/>
  <c r="H96" i="3"/>
  <c r="I412" i="3"/>
  <c r="H412" i="3"/>
  <c r="I406" i="3"/>
  <c r="H406" i="3"/>
  <c r="I376" i="3"/>
  <c r="H376" i="3"/>
  <c r="I310" i="3"/>
  <c r="H310" i="3"/>
  <c r="I190" i="3"/>
  <c r="H190" i="3"/>
  <c r="I178" i="3"/>
  <c r="H178" i="3"/>
  <c r="I82" i="3"/>
  <c r="H82" i="3"/>
  <c r="I64" i="3"/>
  <c r="H64" i="3"/>
  <c r="I445" i="3"/>
  <c r="H445" i="3"/>
  <c r="I31" i="3"/>
  <c r="H31" i="3"/>
  <c r="I258" i="3"/>
  <c r="H258" i="3"/>
  <c r="I120" i="3"/>
  <c r="H120" i="3"/>
  <c r="I102" i="3"/>
  <c r="H102" i="3"/>
  <c r="I74" i="3"/>
  <c r="H74" i="3"/>
  <c r="I507" i="3"/>
  <c r="H507" i="3"/>
  <c r="I441" i="3"/>
  <c r="H441" i="3"/>
  <c r="I435" i="3"/>
  <c r="H435" i="3"/>
  <c r="I429" i="3"/>
  <c r="H429" i="3"/>
  <c r="I423" i="3"/>
  <c r="H423" i="3"/>
  <c r="I363" i="3"/>
  <c r="H363" i="3"/>
  <c r="I351" i="3"/>
  <c r="H351" i="3"/>
  <c r="I333" i="3"/>
  <c r="H333" i="3"/>
  <c r="I327" i="3"/>
  <c r="H327" i="3"/>
  <c r="I321" i="3"/>
  <c r="H321" i="3"/>
  <c r="I291" i="3"/>
  <c r="H291" i="3"/>
  <c r="I99" i="3"/>
  <c r="H99" i="3"/>
  <c r="I93" i="3"/>
  <c r="H93" i="3"/>
  <c r="I87" i="3"/>
  <c r="H87" i="3"/>
  <c r="I51" i="3"/>
  <c r="H51" i="3"/>
  <c r="I33" i="3"/>
  <c r="H33" i="3"/>
  <c r="I228" i="3"/>
  <c r="H228" i="3"/>
  <c r="I210" i="3"/>
  <c r="H210" i="3"/>
  <c r="I60" i="3"/>
  <c r="H60" i="3"/>
  <c r="I30" i="3"/>
  <c r="H30" i="3"/>
  <c r="I452" i="3"/>
  <c r="H452" i="3"/>
  <c r="I404" i="3"/>
  <c r="H404" i="3"/>
  <c r="I284" i="3"/>
  <c r="H284" i="3"/>
  <c r="I266" i="3"/>
  <c r="H266" i="3"/>
  <c r="I230" i="3"/>
  <c r="H230" i="3"/>
  <c r="I224" i="3"/>
  <c r="H224" i="3"/>
  <c r="I194" i="3"/>
  <c r="H194" i="3"/>
  <c r="I188" i="3"/>
  <c r="H188" i="3"/>
  <c r="I158" i="3"/>
  <c r="H158" i="3"/>
  <c r="I122" i="3"/>
  <c r="H122" i="3"/>
  <c r="I98" i="3"/>
  <c r="H98" i="3"/>
  <c r="I92" i="3"/>
  <c r="H92" i="3"/>
  <c r="I68" i="3"/>
  <c r="H68" i="3"/>
  <c r="AC8" i="3"/>
  <c r="F8" i="3" s="1"/>
  <c r="I20" i="3"/>
  <c r="H20" i="3"/>
  <c r="I379" i="3"/>
  <c r="H379" i="3"/>
  <c r="I157" i="3"/>
  <c r="H157" i="3"/>
  <c r="I133" i="3"/>
  <c r="H133" i="3"/>
  <c r="I115" i="3"/>
  <c r="H115" i="3"/>
  <c r="I486" i="3"/>
  <c r="H486" i="3"/>
  <c r="I156" i="3"/>
  <c r="H156" i="3"/>
  <c r="I485" i="3"/>
  <c r="H485" i="3"/>
  <c r="I467" i="3"/>
  <c r="H467" i="3"/>
  <c r="I443" i="3"/>
  <c r="H443" i="3"/>
  <c r="I377" i="3"/>
  <c r="H377" i="3"/>
  <c r="I371" i="3"/>
  <c r="H371" i="3"/>
  <c r="I365" i="3"/>
  <c r="H365" i="3"/>
  <c r="I347" i="3"/>
  <c r="H347" i="3"/>
  <c r="I341" i="3"/>
  <c r="H341" i="3"/>
  <c r="I269" i="3"/>
  <c r="H269" i="3"/>
  <c r="I263" i="3"/>
  <c r="H263" i="3"/>
  <c r="I257" i="3"/>
  <c r="H257" i="3"/>
  <c r="I185" i="3"/>
  <c r="H185" i="3"/>
  <c r="I107" i="3"/>
  <c r="H107" i="3"/>
  <c r="I101" i="3"/>
  <c r="H101" i="3"/>
  <c r="I262" i="3"/>
  <c r="H262" i="3"/>
  <c r="I46" i="3"/>
  <c r="H46" i="3"/>
  <c r="I253" i="3"/>
  <c r="H253" i="3"/>
  <c r="I229" i="3"/>
  <c r="H229" i="3"/>
  <c r="I211" i="3"/>
  <c r="H211" i="3"/>
  <c r="I193" i="3"/>
  <c r="H193" i="3"/>
  <c r="H181" i="3"/>
  <c r="I181" i="3"/>
  <c r="I163" i="3"/>
  <c r="H163" i="3"/>
  <c r="H145" i="3"/>
  <c r="I145" i="3"/>
  <c r="I508" i="3"/>
  <c r="H508" i="3"/>
  <c r="I490" i="3"/>
  <c r="H490" i="3"/>
  <c r="I472" i="3"/>
  <c r="H472" i="3"/>
  <c r="I466" i="3"/>
  <c r="H466" i="3"/>
  <c r="I454" i="3"/>
  <c r="H454" i="3"/>
  <c r="I430" i="3"/>
  <c r="H430" i="3"/>
  <c r="I400" i="3"/>
  <c r="H400" i="3"/>
  <c r="I382" i="3"/>
  <c r="H382" i="3"/>
  <c r="I298" i="3"/>
  <c r="H298" i="3"/>
  <c r="I166" i="3"/>
  <c r="H166" i="3"/>
  <c r="I34" i="3"/>
  <c r="H34" i="3"/>
  <c r="I447" i="3"/>
  <c r="H447" i="3"/>
  <c r="I339" i="3"/>
  <c r="H339" i="3"/>
  <c r="I201" i="3"/>
  <c r="H201" i="3"/>
  <c r="I129" i="3"/>
  <c r="H129" i="3"/>
  <c r="I117" i="3"/>
  <c r="H117" i="3"/>
  <c r="I105" i="3"/>
  <c r="H105" i="3"/>
  <c r="I186" i="3"/>
  <c r="H186" i="3"/>
  <c r="I458" i="3"/>
  <c r="H458" i="3"/>
  <c r="I434" i="3"/>
  <c r="H434" i="3"/>
  <c r="I272" i="3"/>
  <c r="H272" i="3"/>
  <c r="I152" i="3"/>
  <c r="H152" i="3"/>
  <c r="I361" i="3"/>
  <c r="H361" i="3"/>
  <c r="I343" i="3"/>
  <c r="H343" i="3"/>
  <c r="I301" i="3"/>
  <c r="H301" i="3"/>
  <c r="I91" i="3"/>
  <c r="H91" i="3"/>
  <c r="I43" i="3"/>
  <c r="H43" i="3"/>
  <c r="I318" i="3"/>
  <c r="H318" i="3"/>
  <c r="I72" i="3"/>
  <c r="H72" i="3"/>
  <c r="I359" i="3"/>
  <c r="H359" i="3"/>
  <c r="I311" i="3"/>
  <c r="H311" i="3"/>
  <c r="I137" i="3"/>
  <c r="H137" i="3"/>
  <c r="I95" i="3"/>
  <c r="H95" i="3"/>
  <c r="I59" i="3"/>
  <c r="H59" i="3"/>
  <c r="R14" i="3"/>
  <c r="I304" i="3"/>
  <c r="H304" i="3"/>
  <c r="I238" i="3"/>
  <c r="H238" i="3"/>
  <c r="I331" i="3"/>
  <c r="H331" i="3"/>
  <c r="I283" i="3"/>
  <c r="H283" i="3"/>
  <c r="I247" i="3"/>
  <c r="H247" i="3"/>
  <c r="I151" i="3"/>
  <c r="H151" i="3"/>
  <c r="I55" i="3"/>
  <c r="H55" i="3"/>
  <c r="I498" i="3"/>
  <c r="H498" i="3"/>
  <c r="I474" i="3"/>
  <c r="H474" i="3"/>
  <c r="I456" i="3"/>
  <c r="H456" i="3"/>
  <c r="I432" i="3"/>
  <c r="H432" i="3"/>
  <c r="I408" i="3"/>
  <c r="H408" i="3"/>
  <c r="I384" i="3"/>
  <c r="H384" i="3"/>
  <c r="I330" i="3"/>
  <c r="H330" i="3"/>
  <c r="I306" i="3"/>
  <c r="H306" i="3"/>
  <c r="I168" i="3"/>
  <c r="H168" i="3"/>
  <c r="I144" i="3"/>
  <c r="H144" i="3"/>
  <c r="I501" i="3"/>
  <c r="H501" i="3"/>
  <c r="I417" i="3"/>
  <c r="H417" i="3"/>
  <c r="I411" i="3"/>
  <c r="H411" i="3"/>
  <c r="I315" i="3"/>
  <c r="H315" i="3"/>
  <c r="I309" i="3"/>
  <c r="H309" i="3"/>
  <c r="I303" i="3"/>
  <c r="H303" i="3"/>
  <c r="I285" i="3"/>
  <c r="H285" i="3"/>
  <c r="I267" i="3"/>
  <c r="H267" i="3"/>
  <c r="I81" i="3"/>
  <c r="H81" i="3"/>
  <c r="I75" i="3"/>
  <c r="H75" i="3"/>
  <c r="I69" i="3"/>
  <c r="H69" i="3"/>
  <c r="I63" i="3"/>
  <c r="H63" i="3"/>
  <c r="I57" i="3"/>
  <c r="H57" i="3"/>
  <c r="I45" i="3"/>
  <c r="H45" i="3"/>
  <c r="I39" i="3"/>
  <c r="H39" i="3"/>
  <c r="I27" i="3"/>
  <c r="H27" i="3"/>
  <c r="H21" i="3"/>
  <c r="I21" i="3"/>
  <c r="I15" i="3"/>
  <c r="H15" i="3"/>
  <c r="I169" i="3"/>
  <c r="H169" i="3"/>
  <c r="I324" i="3"/>
  <c r="H324" i="3"/>
  <c r="I300" i="3"/>
  <c r="H300" i="3"/>
  <c r="I276" i="3"/>
  <c r="H276" i="3"/>
  <c r="I252" i="3"/>
  <c r="H252" i="3"/>
  <c r="I439" i="3"/>
  <c r="H439" i="3"/>
  <c r="I476" i="3"/>
  <c r="H476" i="3"/>
  <c r="I470" i="3"/>
  <c r="H470" i="3"/>
  <c r="I392" i="3"/>
  <c r="H392" i="3"/>
  <c r="I386" i="3"/>
  <c r="H386" i="3"/>
  <c r="I380" i="3"/>
  <c r="H380" i="3"/>
  <c r="I374" i="3"/>
  <c r="H374" i="3"/>
  <c r="I368" i="3"/>
  <c r="H368" i="3"/>
  <c r="I242" i="3"/>
  <c r="H242" i="3"/>
  <c r="I236" i="3"/>
  <c r="H236" i="3"/>
  <c r="I170" i="3"/>
  <c r="H170" i="3"/>
  <c r="I164" i="3"/>
  <c r="H164" i="3"/>
  <c r="I134" i="3"/>
  <c r="H134" i="3"/>
  <c r="I128" i="3"/>
  <c r="H128" i="3"/>
  <c r="I44" i="3"/>
  <c r="H44" i="3"/>
  <c r="I38" i="3"/>
  <c r="H38" i="3"/>
  <c r="I397" i="3"/>
  <c r="H397" i="3"/>
  <c r="I199" i="3"/>
  <c r="H199" i="3"/>
  <c r="I175" i="3"/>
  <c r="H175" i="3"/>
  <c r="I510" i="3"/>
  <c r="H510" i="3"/>
  <c r="I462" i="3"/>
  <c r="H462" i="3"/>
  <c r="I366" i="3"/>
  <c r="H366" i="3"/>
  <c r="I204" i="3"/>
  <c r="H204" i="3"/>
  <c r="I180" i="3"/>
  <c r="H180" i="3"/>
  <c r="I479" i="3"/>
  <c r="H479" i="3"/>
  <c r="I473" i="3"/>
  <c r="H473" i="3"/>
  <c r="I461" i="3"/>
  <c r="H461" i="3"/>
  <c r="I455" i="3"/>
  <c r="H455" i="3"/>
  <c r="I449" i="3"/>
  <c r="H449" i="3"/>
  <c r="I389" i="3"/>
  <c r="H389" i="3"/>
  <c r="I281" i="3"/>
  <c r="H281" i="3"/>
  <c r="I275" i="3"/>
  <c r="H275" i="3"/>
  <c r="I215" i="3"/>
  <c r="H215" i="3"/>
  <c r="I209" i="3"/>
  <c r="H209" i="3"/>
  <c r="I197" i="3"/>
  <c r="H197" i="3"/>
  <c r="I191" i="3"/>
  <c r="H191" i="3"/>
  <c r="I149" i="3"/>
  <c r="H149" i="3"/>
  <c r="I113" i="3"/>
  <c r="H113" i="3"/>
  <c r="I71" i="3"/>
  <c r="H71" i="3"/>
  <c r="I41" i="3"/>
  <c r="H41" i="3"/>
  <c r="I76" i="3"/>
  <c r="H76" i="3"/>
  <c r="I70" i="3"/>
  <c r="H70" i="3"/>
  <c r="I58" i="3"/>
  <c r="H58" i="3"/>
  <c r="I481" i="3"/>
  <c r="H481" i="3"/>
  <c r="I264" i="3"/>
  <c r="H264" i="3"/>
  <c r="I150" i="3"/>
  <c r="H150" i="3"/>
  <c r="I126" i="3"/>
  <c r="H126" i="3"/>
  <c r="I240" i="3"/>
  <c r="H240" i="3"/>
  <c r="I463" i="3"/>
  <c r="H463" i="3"/>
  <c r="I322" i="3"/>
  <c r="H322" i="3"/>
  <c r="I232" i="3"/>
  <c r="H232" i="3"/>
  <c r="I220" i="3"/>
  <c r="H220" i="3"/>
  <c r="I112" i="3"/>
  <c r="H112" i="3"/>
  <c r="H109" i="3"/>
  <c r="I109" i="3"/>
  <c r="I79" i="3"/>
  <c r="H79" i="3"/>
  <c r="I354" i="3"/>
  <c r="H354" i="3"/>
  <c r="I282" i="3"/>
  <c r="H282" i="3"/>
  <c r="I192" i="3"/>
  <c r="H192" i="3"/>
  <c r="I24" i="3"/>
  <c r="H24" i="3"/>
  <c r="I495" i="3"/>
  <c r="H495" i="3"/>
  <c r="I489" i="3"/>
  <c r="H489" i="3"/>
  <c r="I483" i="3"/>
  <c r="H483" i="3"/>
  <c r="I405" i="3"/>
  <c r="H405" i="3"/>
  <c r="I399" i="3"/>
  <c r="H399" i="3"/>
  <c r="I393" i="3"/>
  <c r="H393" i="3"/>
  <c r="I297" i="3"/>
  <c r="H297" i="3"/>
  <c r="I279" i="3"/>
  <c r="H279" i="3"/>
  <c r="I273" i="3"/>
  <c r="H273" i="3"/>
  <c r="I261" i="3"/>
  <c r="H261" i="3"/>
  <c r="I231" i="3"/>
  <c r="H231" i="3"/>
  <c r="I469" i="3"/>
  <c r="H469" i="3"/>
  <c r="I451" i="3"/>
  <c r="H451" i="3"/>
  <c r="I307" i="3"/>
  <c r="H307" i="3"/>
  <c r="I205" i="3"/>
  <c r="H205" i="3"/>
  <c r="I187" i="3"/>
  <c r="H187" i="3"/>
  <c r="I25" i="3"/>
  <c r="H25" i="3"/>
  <c r="I492" i="3"/>
  <c r="H492" i="3"/>
  <c r="I348" i="3"/>
  <c r="H348" i="3"/>
  <c r="I90" i="3"/>
  <c r="H90" i="3"/>
  <c r="I316" i="3"/>
  <c r="H316" i="3"/>
  <c r="I500" i="3"/>
  <c r="H500" i="3"/>
  <c r="I494" i="3"/>
  <c r="H494" i="3"/>
  <c r="I410" i="3"/>
  <c r="H410" i="3"/>
  <c r="I398" i="3"/>
  <c r="H398" i="3"/>
  <c r="I314" i="3"/>
  <c r="H314" i="3"/>
  <c r="I308" i="3"/>
  <c r="H308" i="3"/>
  <c r="I302" i="3"/>
  <c r="H302" i="3"/>
  <c r="I296" i="3"/>
  <c r="H296" i="3"/>
  <c r="I248" i="3"/>
  <c r="H248" i="3"/>
  <c r="I206" i="3"/>
  <c r="H206" i="3"/>
  <c r="I200" i="3"/>
  <c r="H200" i="3"/>
  <c r="I140" i="3"/>
  <c r="H140" i="3"/>
  <c r="I104" i="3"/>
  <c r="H104" i="3"/>
  <c r="I50" i="3"/>
  <c r="H50" i="3"/>
  <c r="I259" i="3"/>
  <c r="H259" i="3"/>
  <c r="I235" i="3"/>
  <c r="H235" i="3"/>
  <c r="I438" i="3"/>
  <c r="H438" i="3"/>
  <c r="I414" i="3"/>
  <c r="H414" i="3"/>
  <c r="I390" i="3"/>
  <c r="H390" i="3"/>
  <c r="I234" i="3"/>
  <c r="H234" i="3"/>
  <c r="I491" i="3"/>
  <c r="H491" i="3"/>
  <c r="I407" i="3"/>
  <c r="H407" i="3"/>
  <c r="I401" i="3"/>
  <c r="H401" i="3"/>
  <c r="I395" i="3"/>
  <c r="H395" i="3"/>
  <c r="I383" i="3"/>
  <c r="H383" i="3"/>
  <c r="I293" i="3"/>
  <c r="H293" i="3"/>
  <c r="I287" i="3"/>
  <c r="H287" i="3"/>
  <c r="I227" i="3"/>
  <c r="H227" i="3"/>
  <c r="I221" i="3"/>
  <c r="H221" i="3"/>
  <c r="I203" i="3"/>
  <c r="H203" i="3"/>
  <c r="I161" i="3"/>
  <c r="H161" i="3"/>
  <c r="I155" i="3"/>
  <c r="H155" i="3"/>
  <c r="I77" i="3"/>
  <c r="H77" i="3"/>
  <c r="I17" i="3"/>
  <c r="H17" i="3"/>
  <c r="I184" i="3"/>
  <c r="H184" i="3"/>
  <c r="I130" i="3"/>
  <c r="H130" i="3"/>
  <c r="I118" i="3"/>
  <c r="H118" i="3"/>
  <c r="I106" i="3"/>
  <c r="H106" i="3"/>
  <c r="I94" i="3"/>
  <c r="H94" i="3"/>
  <c r="I88" i="3"/>
  <c r="H88" i="3"/>
  <c r="I378" i="3"/>
  <c r="H378" i="3"/>
  <c r="I312" i="3"/>
  <c r="H312" i="3"/>
  <c r="I288" i="3"/>
  <c r="H288" i="3"/>
  <c r="I246" i="3"/>
  <c r="H246" i="3"/>
  <c r="I222" i="3"/>
  <c r="H222" i="3"/>
  <c r="I198" i="3"/>
  <c r="H198" i="3"/>
  <c r="I174" i="3"/>
  <c r="H174" i="3"/>
  <c r="I84" i="3"/>
  <c r="H84" i="3"/>
  <c r="I352" i="3"/>
  <c r="H352" i="3"/>
  <c r="I346" i="3"/>
  <c r="H346" i="3"/>
  <c r="I334" i="3"/>
  <c r="H334" i="3"/>
  <c r="I328" i="3"/>
  <c r="H328" i="3"/>
  <c r="I286" i="3"/>
  <c r="H286" i="3"/>
  <c r="I274" i="3"/>
  <c r="H274" i="3"/>
  <c r="I256" i="3"/>
  <c r="H256" i="3"/>
  <c r="I250" i="3"/>
  <c r="H250" i="3"/>
  <c r="I216" i="3"/>
  <c r="H216" i="3"/>
  <c r="I42" i="3"/>
  <c r="H42" i="3"/>
  <c r="I477" i="3"/>
  <c r="H477" i="3"/>
  <c r="I465" i="3"/>
  <c r="H465" i="3"/>
  <c r="I387" i="3"/>
  <c r="H387" i="3"/>
  <c r="I381" i="3"/>
  <c r="H381" i="3"/>
  <c r="I255" i="3"/>
  <c r="H255" i="3"/>
  <c r="I249" i="3"/>
  <c r="H249" i="3"/>
  <c r="I237" i="3"/>
  <c r="H237" i="3"/>
  <c r="I225" i="3"/>
  <c r="H225" i="3"/>
  <c r="I219" i="3"/>
  <c r="H219" i="3"/>
  <c r="I213" i="3"/>
  <c r="H213" i="3"/>
  <c r="I177" i="3"/>
  <c r="H177" i="3"/>
  <c r="I165" i="3"/>
  <c r="H165" i="3"/>
  <c r="I159" i="3"/>
  <c r="H159" i="3"/>
  <c r="I427" i="3"/>
  <c r="H427" i="3"/>
  <c r="I325" i="3"/>
  <c r="H325" i="3"/>
  <c r="I289" i="3"/>
  <c r="H289" i="3"/>
  <c r="I265" i="3"/>
  <c r="H265" i="3"/>
  <c r="I241" i="3"/>
  <c r="H241" i="3"/>
  <c r="I223" i="3"/>
  <c r="H223" i="3"/>
  <c r="H73" i="3"/>
  <c r="I73" i="3"/>
  <c r="I49" i="3"/>
  <c r="H49" i="3"/>
  <c r="I468" i="3"/>
  <c r="H468" i="3"/>
  <c r="I420" i="3"/>
  <c r="H420" i="3"/>
  <c r="I372" i="3"/>
  <c r="H372" i="3"/>
  <c r="I114" i="3"/>
  <c r="H114" i="3"/>
  <c r="I182" i="3"/>
  <c r="H182" i="3"/>
  <c r="I488" i="3"/>
  <c r="H488" i="3"/>
  <c r="I482" i="3"/>
  <c r="H482" i="3"/>
  <c r="I422" i="3"/>
  <c r="H422" i="3"/>
  <c r="I416" i="3"/>
  <c r="H416" i="3"/>
  <c r="I320" i="3"/>
  <c r="H320" i="3"/>
  <c r="I212" i="3"/>
  <c r="H212" i="3"/>
  <c r="I176" i="3"/>
  <c r="H176" i="3"/>
  <c r="I56" i="3"/>
  <c r="H56" i="3"/>
  <c r="I433" i="3"/>
  <c r="H433" i="3"/>
  <c r="I493" i="3"/>
  <c r="H493" i="3"/>
  <c r="I475" i="3"/>
  <c r="H475" i="3"/>
  <c r="I217" i="3"/>
  <c r="H217" i="3"/>
  <c r="I270" i="3"/>
  <c r="H270" i="3"/>
  <c r="I509" i="3"/>
  <c r="H509" i="3"/>
  <c r="I503" i="3"/>
  <c r="H503" i="3"/>
  <c r="I497" i="3"/>
  <c r="H497" i="3"/>
  <c r="I413" i="3"/>
  <c r="H413" i="3"/>
  <c r="I323" i="3"/>
  <c r="H323" i="3"/>
  <c r="I299" i="3"/>
  <c r="H299" i="3"/>
  <c r="I245" i="3"/>
  <c r="H245" i="3"/>
  <c r="I167" i="3"/>
  <c r="H167" i="3"/>
  <c r="I125" i="3"/>
  <c r="H125" i="3"/>
  <c r="I119" i="3"/>
  <c r="H119" i="3"/>
  <c r="I89" i="3"/>
  <c r="H89" i="3"/>
  <c r="I83" i="3"/>
  <c r="H83" i="3"/>
  <c r="I47" i="3"/>
  <c r="H47" i="3"/>
  <c r="I29" i="3"/>
  <c r="H29" i="3"/>
  <c r="I23" i="3"/>
  <c r="H23" i="3"/>
  <c r="I202" i="3"/>
  <c r="H202" i="3"/>
  <c r="I196" i="3"/>
  <c r="H196" i="3"/>
  <c r="I160" i="3"/>
  <c r="H160" i="3"/>
  <c r="I148" i="3"/>
  <c r="H148" i="3"/>
  <c r="I142" i="3"/>
  <c r="H142" i="3"/>
  <c r="I22" i="3"/>
  <c r="H22" i="3"/>
  <c r="H85" i="3"/>
  <c r="I85" i="3"/>
  <c r="I61" i="3"/>
  <c r="H61" i="3"/>
  <c r="I504" i="3"/>
  <c r="H504" i="3"/>
  <c r="I360" i="3"/>
  <c r="H360" i="3"/>
  <c r="I336" i="3"/>
  <c r="H336" i="3"/>
  <c r="I132" i="3"/>
  <c r="H132" i="3"/>
  <c r="I218" i="3"/>
  <c r="H218" i="3"/>
  <c r="I496" i="3"/>
  <c r="H496" i="3"/>
  <c r="I478" i="3"/>
  <c r="H478" i="3"/>
  <c r="I442" i="3"/>
  <c r="H442" i="3"/>
  <c r="I424" i="3"/>
  <c r="H424" i="3"/>
  <c r="I388" i="3"/>
  <c r="H388" i="3"/>
  <c r="I364" i="3"/>
  <c r="H364" i="3"/>
  <c r="I358" i="3"/>
  <c r="H358" i="3"/>
  <c r="I340" i="3"/>
  <c r="H340" i="3"/>
  <c r="I292" i="3"/>
  <c r="H292" i="3"/>
  <c r="I268" i="3"/>
  <c r="H268" i="3"/>
  <c r="I154" i="3"/>
  <c r="H154" i="3"/>
  <c r="I124" i="3"/>
  <c r="H124" i="3"/>
  <c r="I66" i="3"/>
  <c r="H66" i="3"/>
  <c r="I457" i="3"/>
  <c r="H457" i="3"/>
  <c r="I471" i="3"/>
  <c r="H471" i="3"/>
  <c r="I459" i="3"/>
  <c r="H459" i="3"/>
  <c r="I453" i="3"/>
  <c r="H453" i="3"/>
  <c r="I375" i="3"/>
  <c r="H375" i="3"/>
  <c r="I243" i="3"/>
  <c r="H243" i="3"/>
  <c r="I207" i="3"/>
  <c r="H207" i="3"/>
  <c r="I195" i="3"/>
  <c r="H195" i="3"/>
  <c r="I189" i="3"/>
  <c r="H189" i="3"/>
  <c r="I183" i="3"/>
  <c r="H183" i="3"/>
  <c r="I171" i="3"/>
  <c r="H171" i="3"/>
  <c r="I153" i="3"/>
  <c r="H153" i="3"/>
  <c r="I147" i="3"/>
  <c r="H147" i="3"/>
  <c r="I141" i="3"/>
  <c r="H141" i="3"/>
  <c r="I403" i="3"/>
  <c r="H403" i="3"/>
  <c r="I385" i="3"/>
  <c r="H385" i="3"/>
  <c r="I367" i="3"/>
  <c r="H367" i="3"/>
  <c r="I349" i="3"/>
  <c r="H349" i="3"/>
  <c r="I121" i="3"/>
  <c r="H121" i="3"/>
  <c r="I97" i="3"/>
  <c r="H97" i="3"/>
  <c r="I444" i="3"/>
  <c r="H444" i="3"/>
  <c r="I396" i="3"/>
  <c r="H396" i="3"/>
  <c r="I138" i="3"/>
  <c r="H138" i="3"/>
  <c r="I32" i="3"/>
  <c r="H32" i="3"/>
  <c r="I506" i="3"/>
  <c r="H506" i="3"/>
  <c r="I446" i="3"/>
  <c r="H446" i="3"/>
  <c r="I440" i="3"/>
  <c r="H440" i="3"/>
  <c r="I356" i="3"/>
  <c r="H356" i="3"/>
  <c r="I350" i="3"/>
  <c r="H350" i="3"/>
  <c r="I344" i="3"/>
  <c r="H344" i="3"/>
  <c r="I338" i="3"/>
  <c r="H338" i="3"/>
  <c r="I332" i="3"/>
  <c r="H332" i="3"/>
  <c r="I116" i="3"/>
  <c r="H116" i="3"/>
  <c r="I86" i="3"/>
  <c r="H86" i="3"/>
  <c r="I80" i="3"/>
  <c r="H80" i="3"/>
  <c r="I62" i="3"/>
  <c r="H62" i="3"/>
  <c r="I277" i="3"/>
  <c r="H277" i="3"/>
  <c r="I19" i="3"/>
  <c r="H19" i="3"/>
  <c r="I294" i="3"/>
  <c r="H294" i="3"/>
  <c r="I48" i="3"/>
  <c r="H48" i="3"/>
  <c r="I18" i="3"/>
  <c r="H18" i="3"/>
  <c r="I431" i="3"/>
  <c r="H431" i="3"/>
  <c r="I425" i="3"/>
  <c r="H425" i="3"/>
  <c r="I419" i="3"/>
  <c r="H419" i="3"/>
  <c r="I329" i="3"/>
  <c r="H329" i="3"/>
  <c r="I317" i="3"/>
  <c r="H317" i="3"/>
  <c r="I305" i="3"/>
  <c r="H305" i="3"/>
  <c r="I239" i="3"/>
  <c r="H239" i="3"/>
  <c r="I233" i="3"/>
  <c r="H233" i="3"/>
  <c r="I179" i="3"/>
  <c r="H179" i="3"/>
  <c r="I173" i="3"/>
  <c r="H173" i="3"/>
  <c r="I53" i="3"/>
  <c r="H53" i="3"/>
  <c r="I226" i="3"/>
  <c r="H226" i="3"/>
  <c r="I214" i="3"/>
  <c r="H214" i="3"/>
  <c r="I28" i="3"/>
  <c r="H28" i="3"/>
  <c r="I313" i="3"/>
  <c r="H313" i="3"/>
  <c r="I103" i="3"/>
  <c r="H103" i="3"/>
  <c r="I37" i="3"/>
  <c r="H37" i="3"/>
  <c r="I480" i="3"/>
  <c r="H480" i="3"/>
  <c r="I450" i="3"/>
  <c r="H450" i="3"/>
  <c r="I402" i="3"/>
  <c r="H402" i="3"/>
  <c r="I78" i="3"/>
  <c r="H78" i="3"/>
  <c r="I54" i="3"/>
  <c r="H54" i="3"/>
  <c r="I36" i="3"/>
  <c r="H36" i="3"/>
  <c r="Z8" i="3"/>
  <c r="C8" i="3" s="1"/>
  <c r="AB8" i="3"/>
  <c r="E8" i="3" s="1"/>
  <c r="AC7" i="3"/>
  <c r="F7" i="3" s="1"/>
  <c r="R13" i="3"/>
  <c r="R12" i="3"/>
  <c r="W13" i="3" s="1"/>
  <c r="AA8" i="3"/>
  <c r="D8" i="3" s="1"/>
  <c r="Y8" i="3"/>
  <c r="B8" i="3" s="1"/>
  <c r="Y7" i="3"/>
  <c r="B7" i="3" s="1"/>
  <c r="AA7" i="3"/>
  <c r="D7" i="3" s="1"/>
  <c r="U13" i="3" l="1"/>
  <c r="W505" i="3"/>
  <c r="U152" i="3"/>
  <c r="U107" i="3"/>
  <c r="U225" i="3"/>
  <c r="U100" i="3"/>
  <c r="U19" i="3"/>
  <c r="U403" i="3"/>
  <c r="U280" i="3"/>
  <c r="U288" i="3"/>
  <c r="W266" i="3"/>
  <c r="U71" i="3"/>
  <c r="U101" i="3"/>
  <c r="U320" i="3"/>
  <c r="U344" i="3"/>
  <c r="U18" i="3"/>
  <c r="U31" i="3"/>
  <c r="U289" i="3"/>
  <c r="U273" i="3"/>
  <c r="U304" i="3"/>
  <c r="U329" i="3"/>
  <c r="U300" i="3"/>
  <c r="W483" i="3"/>
  <c r="U142" i="3"/>
  <c r="U356" i="3"/>
  <c r="U124" i="3"/>
  <c r="U35" i="3"/>
  <c r="U58" i="3"/>
  <c r="U159" i="3"/>
  <c r="U171" i="3"/>
  <c r="U45" i="3"/>
  <c r="U242" i="3"/>
  <c r="U86" i="3"/>
  <c r="U434" i="3"/>
  <c r="U103" i="3"/>
  <c r="U235" i="3"/>
  <c r="U361" i="3"/>
  <c r="U493" i="3"/>
  <c r="U345" i="3"/>
  <c r="U507" i="3"/>
  <c r="U388" i="3"/>
  <c r="U257" i="3"/>
  <c r="U425" i="3"/>
  <c r="U204" i="3"/>
  <c r="U456" i="3"/>
  <c r="W191" i="3"/>
  <c r="W302" i="3"/>
  <c r="W170" i="3"/>
  <c r="W129" i="3"/>
  <c r="U60" i="3"/>
  <c r="U65" i="3"/>
  <c r="U392" i="3"/>
  <c r="U80" i="3"/>
  <c r="U111" i="3"/>
  <c r="U195" i="3"/>
  <c r="U207" i="3"/>
  <c r="U82" i="3"/>
  <c r="U422" i="3"/>
  <c r="U130" i="3"/>
  <c r="U115" i="3"/>
  <c r="U247" i="3"/>
  <c r="U379" i="3"/>
  <c r="U505" i="3"/>
  <c r="U369" i="3"/>
  <c r="U244" i="3"/>
  <c r="U406" i="3"/>
  <c r="U281" i="3"/>
  <c r="U437" i="3"/>
  <c r="U240" i="3"/>
  <c r="U498" i="3"/>
  <c r="W236" i="3"/>
  <c r="W50" i="3"/>
  <c r="W269" i="3"/>
  <c r="W339" i="3"/>
  <c r="U479" i="3"/>
  <c r="U106" i="3"/>
  <c r="U147" i="3"/>
  <c r="U158" i="3"/>
  <c r="U277" i="3"/>
  <c r="U405" i="3"/>
  <c r="U311" i="3"/>
  <c r="W383" i="3"/>
  <c r="U42" i="3"/>
  <c r="W366" i="3"/>
  <c r="W456" i="3"/>
  <c r="W201" i="3"/>
  <c r="W15" i="3"/>
  <c r="W247" i="3"/>
  <c r="W25" i="3"/>
  <c r="W107" i="3"/>
  <c r="W78" i="3"/>
  <c r="W212" i="3"/>
  <c r="W292" i="3"/>
  <c r="W40" i="3"/>
  <c r="W335" i="3"/>
  <c r="W128" i="3"/>
  <c r="W394" i="3"/>
  <c r="W118" i="3"/>
  <c r="U444" i="3"/>
  <c r="U354" i="3"/>
  <c r="U258" i="3"/>
  <c r="U192" i="3"/>
  <c r="U114" i="3"/>
  <c r="U473" i="3"/>
  <c r="U413" i="3"/>
  <c r="U353" i="3"/>
  <c r="U305" i="3"/>
  <c r="U251" i="3"/>
  <c r="U484" i="3"/>
  <c r="U430" i="3"/>
  <c r="U376" i="3"/>
  <c r="U322" i="3"/>
  <c r="U274" i="3"/>
  <c r="U501" i="3"/>
  <c r="U447" i="3"/>
  <c r="U393" i="3"/>
  <c r="U339" i="3"/>
  <c r="U297" i="3"/>
  <c r="U255" i="3"/>
  <c r="U487" i="3"/>
  <c r="U439" i="3"/>
  <c r="U397" i="3"/>
  <c r="U355" i="3"/>
  <c r="U313" i="3"/>
  <c r="U271" i="3"/>
  <c r="U223" i="3"/>
  <c r="U181" i="3"/>
  <c r="U139" i="3"/>
  <c r="U97" i="3"/>
  <c r="U55" i="3"/>
  <c r="U290" i="3"/>
  <c r="U184" i="3"/>
  <c r="U122" i="3"/>
  <c r="U62" i="3"/>
  <c r="U11" i="3"/>
  <c r="U350" i="3"/>
  <c r="U200" i="3"/>
  <c r="U136" i="3"/>
  <c r="U74" i="3"/>
  <c r="U23" i="3"/>
  <c r="U308" i="3"/>
  <c r="U197" i="3"/>
  <c r="U476" i="3"/>
  <c r="U260" i="3"/>
  <c r="U185" i="3"/>
  <c r="U131" i="3"/>
  <c r="U227" i="3"/>
  <c r="U95" i="3"/>
  <c r="U27" i="3"/>
  <c r="U170" i="3"/>
  <c r="U68" i="3"/>
  <c r="U482" i="3"/>
  <c r="U83" i="3"/>
  <c r="U248" i="3"/>
  <c r="U63" i="3"/>
  <c r="U209" i="3"/>
  <c r="U51" i="3"/>
  <c r="U72" i="3"/>
  <c r="U39" i="3"/>
  <c r="U28" i="3"/>
  <c r="U22" i="3"/>
  <c r="U119" i="3"/>
  <c r="W330" i="3"/>
  <c r="W417" i="3"/>
  <c r="W195" i="3"/>
  <c r="W427" i="3"/>
  <c r="W241" i="3"/>
  <c r="W479" i="3"/>
  <c r="W70" i="3"/>
  <c r="W113" i="3"/>
  <c r="W256" i="3"/>
  <c r="W30" i="3"/>
  <c r="W290" i="3"/>
  <c r="W110" i="3"/>
  <c r="W262" i="3"/>
  <c r="W162" i="3"/>
  <c r="U438" i="3"/>
  <c r="U336" i="3"/>
  <c r="U252" i="3"/>
  <c r="U174" i="3"/>
  <c r="U108" i="3"/>
  <c r="U467" i="3"/>
  <c r="U395" i="3"/>
  <c r="U347" i="3"/>
  <c r="U293" i="3"/>
  <c r="U245" i="3"/>
  <c r="U478" i="3"/>
  <c r="U418" i="3"/>
  <c r="U370" i="3"/>
  <c r="U316" i="3"/>
  <c r="U268" i="3"/>
  <c r="U489" i="3"/>
  <c r="U435" i="3"/>
  <c r="U381" i="3"/>
  <c r="U333" i="3"/>
  <c r="U291" i="3"/>
  <c r="U249" i="3"/>
  <c r="U475" i="3"/>
  <c r="U433" i="3"/>
  <c r="U391" i="3"/>
  <c r="U349" i="3"/>
  <c r="U307" i="3"/>
  <c r="U259" i="3"/>
  <c r="U217" i="3"/>
  <c r="U175" i="3"/>
  <c r="U133" i="3"/>
  <c r="U91" i="3"/>
  <c r="U43" i="3"/>
  <c r="U506" i="3"/>
  <c r="U254" i="3"/>
  <c r="U176" i="3"/>
  <c r="U112" i="3"/>
  <c r="U54" i="3"/>
  <c r="U464" i="3"/>
  <c r="U314" i="3"/>
  <c r="U190" i="3"/>
  <c r="U128" i="3"/>
  <c r="U66" i="3"/>
  <c r="U488" i="3"/>
  <c r="U272" i="3"/>
  <c r="U189" i="3"/>
  <c r="U440" i="3"/>
  <c r="U231" i="3"/>
  <c r="U177" i="3"/>
  <c r="U123" i="3"/>
  <c r="U201" i="3"/>
  <c r="U81" i="3"/>
  <c r="U15" i="3"/>
  <c r="U143" i="3"/>
  <c r="U57" i="3"/>
  <c r="U266" i="3"/>
  <c r="U64" i="3"/>
  <c r="U191" i="3"/>
  <c r="U44" i="3"/>
  <c r="U165" i="3"/>
  <c r="U34" i="3"/>
  <c r="U41" i="3"/>
  <c r="U214" i="3"/>
  <c r="U88" i="3"/>
  <c r="U137" i="3"/>
  <c r="U75" i="3"/>
  <c r="W490" i="3"/>
  <c r="W458" i="3"/>
  <c r="W411" i="3"/>
  <c r="W165" i="3"/>
  <c r="W391" i="3"/>
  <c r="W169" i="3"/>
  <c r="W278" i="3"/>
  <c r="W434" i="3"/>
  <c r="W24" i="3"/>
  <c r="W104" i="3"/>
  <c r="W192" i="3"/>
  <c r="W172" i="3"/>
  <c r="W272" i="3"/>
  <c r="W92" i="3"/>
  <c r="W234" i="3"/>
  <c r="W100" i="3"/>
  <c r="U402" i="3"/>
  <c r="U324" i="3"/>
  <c r="U246" i="3"/>
  <c r="U168" i="3"/>
  <c r="U84" i="3"/>
  <c r="U443" i="3"/>
  <c r="U389" i="3"/>
  <c r="U341" i="3"/>
  <c r="U287" i="3"/>
  <c r="U239" i="3"/>
  <c r="U460" i="3"/>
  <c r="U412" i="3"/>
  <c r="U358" i="3"/>
  <c r="U310" i="3"/>
  <c r="U262" i="3"/>
  <c r="U477" i="3"/>
  <c r="U429" i="3"/>
  <c r="U375" i="3"/>
  <c r="U327" i="3"/>
  <c r="U285" i="3"/>
  <c r="U237" i="3"/>
  <c r="U469" i="3"/>
  <c r="U427" i="3"/>
  <c r="U385" i="3"/>
  <c r="U343" i="3"/>
  <c r="U295" i="3"/>
  <c r="U253" i="3"/>
  <c r="U211" i="3"/>
  <c r="U169" i="3"/>
  <c r="U127" i="3"/>
  <c r="U79" i="3"/>
  <c r="U37" i="3"/>
  <c r="U470" i="3"/>
  <c r="U230" i="3"/>
  <c r="U166" i="3"/>
  <c r="U104" i="3"/>
  <c r="U40" i="3"/>
  <c r="U428" i="3"/>
  <c r="U278" i="3"/>
  <c r="U182" i="3"/>
  <c r="U118" i="3"/>
  <c r="U52" i="3"/>
  <c r="U452" i="3"/>
  <c r="U236" i="3"/>
  <c r="U179" i="3"/>
  <c r="U404" i="3"/>
  <c r="U221" i="3"/>
  <c r="U167" i="3"/>
  <c r="U113" i="3"/>
  <c r="U173" i="3"/>
  <c r="U70" i="3"/>
  <c r="U410" i="3"/>
  <c r="U125" i="3"/>
  <c r="U46" i="3"/>
  <c r="U206" i="3"/>
  <c r="U50" i="3"/>
  <c r="U155" i="3"/>
  <c r="U29" i="3"/>
  <c r="U135" i="3"/>
  <c r="U20" i="3"/>
  <c r="U338" i="3"/>
  <c r="U232" i="3"/>
  <c r="U219" i="3"/>
  <c r="U53" i="3"/>
  <c r="W438" i="3"/>
  <c r="W509" i="3"/>
  <c r="W309" i="3"/>
  <c r="W87" i="3"/>
  <c r="W283" i="3"/>
  <c r="W103" i="3"/>
  <c r="W215" i="3"/>
  <c r="W240" i="3"/>
  <c r="W328" i="3"/>
  <c r="W374" i="3"/>
  <c r="W138" i="3"/>
  <c r="W455" i="3"/>
  <c r="W200" i="3"/>
  <c r="W29" i="3"/>
  <c r="W126" i="3"/>
  <c r="U492" i="3"/>
  <c r="U390" i="3"/>
  <c r="U294" i="3"/>
  <c r="U216" i="3"/>
  <c r="U132" i="3"/>
  <c r="U503" i="3"/>
  <c r="U431" i="3"/>
  <c r="U377" i="3"/>
  <c r="U323" i="3"/>
  <c r="U269" i="3"/>
  <c r="U496" i="3"/>
  <c r="U448" i="3"/>
  <c r="U394" i="3"/>
  <c r="U346" i="3"/>
  <c r="U286" i="3"/>
  <c r="U238" i="3"/>
  <c r="U465" i="3"/>
  <c r="U411" i="3"/>
  <c r="U363" i="3"/>
  <c r="U309" i="3"/>
  <c r="U267" i="3"/>
  <c r="U499" i="3"/>
  <c r="U457" i="3"/>
  <c r="U415" i="3"/>
  <c r="U367" i="3"/>
  <c r="U325" i="3"/>
  <c r="U283" i="3"/>
  <c r="U241" i="3"/>
  <c r="U199" i="3"/>
  <c r="U151" i="3"/>
  <c r="U109" i="3"/>
  <c r="U67" i="3"/>
  <c r="U25" i="3"/>
  <c r="U398" i="3"/>
  <c r="U212" i="3"/>
  <c r="U140" i="3"/>
  <c r="U76" i="3"/>
  <c r="U26" i="3"/>
  <c r="U458" i="3"/>
  <c r="U226" i="3"/>
  <c r="U154" i="3"/>
  <c r="U92" i="3"/>
  <c r="U38" i="3"/>
  <c r="U380" i="3"/>
  <c r="U215" i="3"/>
  <c r="U161" i="3"/>
  <c r="U332" i="3"/>
  <c r="U203" i="3"/>
  <c r="U149" i="3"/>
  <c r="U446" i="3"/>
  <c r="U129" i="3"/>
  <c r="U48" i="3"/>
  <c r="U224" i="3"/>
  <c r="U93" i="3"/>
  <c r="U24" i="3"/>
  <c r="U134" i="3"/>
  <c r="U17" i="3"/>
  <c r="U99" i="3"/>
  <c r="U374" i="3"/>
  <c r="U87" i="3"/>
  <c r="U183" i="3"/>
  <c r="U116" i="3"/>
  <c r="U98" i="3"/>
  <c r="U89" i="3"/>
  <c r="U188" i="3"/>
  <c r="W396" i="3"/>
  <c r="W464" i="3"/>
  <c r="W303" i="3"/>
  <c r="W21" i="3"/>
  <c r="W277" i="3"/>
  <c r="U302" i="3"/>
  <c r="U32" i="3"/>
  <c r="U213" i="3"/>
  <c r="U494" i="3"/>
  <c r="U145" i="3"/>
  <c r="U261" i="3"/>
  <c r="U442" i="3"/>
  <c r="W18" i="3"/>
  <c r="W419" i="3"/>
  <c r="U284" i="3"/>
  <c r="U196" i="3"/>
  <c r="U296" i="3"/>
  <c r="U146" i="3"/>
  <c r="U194" i="3"/>
  <c r="U163" i="3"/>
  <c r="U421" i="3"/>
  <c r="U417" i="3"/>
  <c r="U454" i="3"/>
  <c r="U509" i="3"/>
  <c r="W198" i="3"/>
  <c r="W16" i="3"/>
  <c r="W31" i="3"/>
  <c r="U21" i="3"/>
  <c r="U178" i="3"/>
  <c r="U12" i="3"/>
  <c r="U160" i="3"/>
  <c r="U105" i="3"/>
  <c r="U368" i="3"/>
  <c r="U416" i="3"/>
  <c r="U172" i="3"/>
  <c r="U33" i="3"/>
  <c r="U220" i="3"/>
  <c r="U61" i="3"/>
  <c r="U187" i="3"/>
  <c r="U319" i="3"/>
  <c r="U451" i="3"/>
  <c r="U303" i="3"/>
  <c r="U453" i="3"/>
  <c r="U334" i="3"/>
  <c r="U490" i="3"/>
  <c r="U365" i="3"/>
  <c r="U120" i="3"/>
  <c r="U384" i="3"/>
  <c r="W497" i="3"/>
  <c r="W76" i="3"/>
  <c r="W232" i="3"/>
  <c r="W133" i="3"/>
  <c r="U56" i="3"/>
  <c r="U117" i="3"/>
  <c r="U77" i="3"/>
  <c r="U14" i="3"/>
  <c r="U36" i="3"/>
  <c r="U141" i="3"/>
  <c r="U153" i="3"/>
  <c r="U30" i="3"/>
  <c r="U208" i="3"/>
  <c r="U69" i="3"/>
  <c r="U362" i="3"/>
  <c r="U73" i="3"/>
  <c r="U205" i="3"/>
  <c r="U331" i="3"/>
  <c r="U463" i="3"/>
  <c r="U321" i="3"/>
  <c r="U471" i="3"/>
  <c r="U352" i="3"/>
  <c r="U502" i="3"/>
  <c r="U383" i="3"/>
  <c r="U156" i="3"/>
  <c r="U396" i="3"/>
  <c r="W83" i="3"/>
  <c r="W148" i="3"/>
  <c r="W286" i="3"/>
  <c r="W385" i="3"/>
  <c r="W484" i="3"/>
  <c r="U357" i="3"/>
  <c r="U399" i="3"/>
  <c r="U441" i="3"/>
  <c r="U483" i="3"/>
  <c r="U250" i="3"/>
  <c r="U298" i="3"/>
  <c r="U340" i="3"/>
  <c r="U382" i="3"/>
  <c r="U424" i="3"/>
  <c r="U466" i="3"/>
  <c r="U233" i="3"/>
  <c r="U275" i="3"/>
  <c r="U317" i="3"/>
  <c r="U359" i="3"/>
  <c r="U401" i="3"/>
  <c r="U461" i="3"/>
  <c r="U78" i="3"/>
  <c r="U150" i="3"/>
  <c r="U210" i="3"/>
  <c r="U282" i="3"/>
  <c r="U348" i="3"/>
  <c r="U432" i="3"/>
  <c r="U504" i="3"/>
  <c r="W136" i="3"/>
  <c r="W20" i="3"/>
  <c r="W182" i="3"/>
  <c r="W311" i="3"/>
  <c r="W22" i="3"/>
  <c r="W184" i="3"/>
  <c r="W270" i="3"/>
  <c r="W275" i="3"/>
  <c r="W186" i="3"/>
  <c r="W53" i="3"/>
  <c r="W404" i="3"/>
  <c r="W139" i="3"/>
  <c r="W355" i="3"/>
  <c r="W57" i="3"/>
  <c r="W273" i="3"/>
  <c r="W449" i="3"/>
  <c r="W324" i="3"/>
  <c r="W489" i="3"/>
  <c r="CV6" i="2"/>
  <c r="U485" i="3"/>
  <c r="U96" i="3"/>
  <c r="U138" i="3"/>
  <c r="U180" i="3"/>
  <c r="U222" i="3"/>
  <c r="U264" i="3"/>
  <c r="U312" i="3"/>
  <c r="U360" i="3"/>
  <c r="U408" i="3"/>
  <c r="U468" i="3"/>
  <c r="W154" i="3"/>
  <c r="W28" i="3"/>
  <c r="W322" i="3"/>
  <c r="W38" i="3"/>
  <c r="W146" i="3"/>
  <c r="W245" i="3"/>
  <c r="W359" i="3"/>
  <c r="W280" i="3"/>
  <c r="W84" i="3"/>
  <c r="W238" i="3"/>
  <c r="W386" i="3"/>
  <c r="W158" i="3"/>
  <c r="W340" i="3"/>
  <c r="W124" i="3"/>
  <c r="W353" i="3"/>
  <c r="W116" i="3"/>
  <c r="W332" i="3"/>
  <c r="W61" i="3"/>
  <c r="W175" i="3"/>
  <c r="W319" i="3"/>
  <c r="W461" i="3"/>
  <c r="W93" i="3"/>
  <c r="W231" i="3"/>
  <c r="W345" i="3"/>
  <c r="W506" i="3"/>
  <c r="W500" i="3"/>
  <c r="W402" i="3"/>
  <c r="W448" i="3"/>
  <c r="U16" i="3"/>
  <c r="U59" i="3"/>
  <c r="U110" i="3"/>
  <c r="U164" i="3"/>
  <c r="U218" i="3"/>
  <c r="U386" i="3"/>
  <c r="U500" i="3"/>
  <c r="U47" i="3"/>
  <c r="U94" i="3"/>
  <c r="U148" i="3"/>
  <c r="U202" i="3"/>
  <c r="U326" i="3"/>
  <c r="U49" i="3"/>
  <c r="U85" i="3"/>
  <c r="U121" i="3"/>
  <c r="U157" i="3"/>
  <c r="U193" i="3"/>
  <c r="U229" i="3"/>
  <c r="U265" i="3"/>
  <c r="U301" i="3"/>
  <c r="U337" i="3"/>
  <c r="U373" i="3"/>
  <c r="U409" i="3"/>
  <c r="U445" i="3"/>
  <c r="U481" i="3"/>
  <c r="U243" i="3"/>
  <c r="U279" i="3"/>
  <c r="U315" i="3"/>
  <c r="U351" i="3"/>
  <c r="U387" i="3"/>
  <c r="U423" i="3"/>
  <c r="U459" i="3"/>
  <c r="U495" i="3"/>
  <c r="U256" i="3"/>
  <c r="U292" i="3"/>
  <c r="U328" i="3"/>
  <c r="U364" i="3"/>
  <c r="U400" i="3"/>
  <c r="U436" i="3"/>
  <c r="U472" i="3"/>
  <c r="U508" i="3"/>
  <c r="U263" i="3"/>
  <c r="U299" i="3"/>
  <c r="U335" i="3"/>
  <c r="U371" i="3"/>
  <c r="U407" i="3"/>
  <c r="U449" i="3"/>
  <c r="U497" i="3"/>
  <c r="U102" i="3"/>
  <c r="U144" i="3"/>
  <c r="U186" i="3"/>
  <c r="U228" i="3"/>
  <c r="U276" i="3"/>
  <c r="U318" i="3"/>
  <c r="U366" i="3"/>
  <c r="U426" i="3"/>
  <c r="U480" i="3"/>
  <c r="W54" i="3"/>
  <c r="W406" i="3"/>
  <c r="W370" i="3"/>
  <c r="W74" i="3"/>
  <c r="W164" i="3"/>
  <c r="W254" i="3"/>
  <c r="W371" i="3"/>
  <c r="W310" i="3"/>
  <c r="W130" i="3"/>
  <c r="W246" i="3"/>
  <c r="W216" i="3"/>
  <c r="W167" i="3"/>
  <c r="W400" i="3"/>
  <c r="W178" i="3"/>
  <c r="W365" i="3"/>
  <c r="W161" i="3"/>
  <c r="W344" i="3"/>
  <c r="W67" i="3"/>
  <c r="W211" i="3"/>
  <c r="W349" i="3"/>
  <c r="W468" i="3"/>
  <c r="W123" i="3"/>
  <c r="W237" i="3"/>
  <c r="W381" i="3"/>
  <c r="W457" i="3"/>
  <c r="W510" i="3"/>
  <c r="W432" i="3"/>
  <c r="W454" i="3"/>
  <c r="W485" i="3"/>
  <c r="U330" i="3"/>
  <c r="U372" i="3"/>
  <c r="U420" i="3"/>
  <c r="U462" i="3"/>
  <c r="W82" i="3"/>
  <c r="W180" i="3"/>
  <c r="W90" i="3"/>
  <c r="W382" i="3"/>
  <c r="W56" i="3"/>
  <c r="W137" i="3"/>
  <c r="W218" i="3"/>
  <c r="W299" i="3"/>
  <c r="W407" i="3"/>
  <c r="W334" i="3"/>
  <c r="W94" i="3"/>
  <c r="W202" i="3"/>
  <c r="W314" i="3"/>
  <c r="W59" i="3"/>
  <c r="W221" i="3"/>
  <c r="W412" i="3"/>
  <c r="W132" i="3"/>
  <c r="W294" i="3"/>
  <c r="W62" i="3"/>
  <c r="W224" i="3"/>
  <c r="W416" i="3"/>
  <c r="W97" i="3"/>
  <c r="W205" i="3"/>
  <c r="W313" i="3"/>
  <c r="W421" i="3"/>
  <c r="W51" i="3"/>
  <c r="W159" i="3"/>
  <c r="W267" i="3"/>
  <c r="W375" i="3"/>
  <c r="W498" i="3"/>
  <c r="W451" i="3"/>
  <c r="W360" i="3"/>
  <c r="W475" i="3"/>
  <c r="W478" i="3"/>
  <c r="U474" i="3"/>
  <c r="U510" i="3"/>
  <c r="W108" i="3"/>
  <c r="W72" i="3"/>
  <c r="W36" i="3"/>
  <c r="W298" i="3"/>
  <c r="W447" i="3"/>
  <c r="W47" i="3"/>
  <c r="W101" i="3"/>
  <c r="W155" i="3"/>
  <c r="W209" i="3"/>
  <c r="W263" i="3"/>
  <c r="W323" i="3"/>
  <c r="W395" i="3"/>
  <c r="W208" i="3"/>
  <c r="W358" i="3"/>
  <c r="W48" i="3"/>
  <c r="W102" i="3"/>
  <c r="W156" i="3"/>
  <c r="W210" i="3"/>
  <c r="W264" i="3"/>
  <c r="W326" i="3"/>
  <c r="W398" i="3"/>
  <c r="W14" i="3"/>
  <c r="W68" i="3"/>
  <c r="W122" i="3"/>
  <c r="W176" i="3"/>
  <c r="W230" i="3"/>
  <c r="W284" i="3"/>
  <c r="W352" i="3"/>
  <c r="W428" i="3"/>
  <c r="W34" i="3"/>
  <c r="W88" i="3"/>
  <c r="W142" i="3"/>
  <c r="W196" i="3"/>
  <c r="W250" i="3"/>
  <c r="W305" i="3"/>
  <c r="W377" i="3"/>
  <c r="W17" i="3"/>
  <c r="W71" i="3"/>
  <c r="W125" i="3"/>
  <c r="W179" i="3"/>
  <c r="W233" i="3"/>
  <c r="W287" i="3"/>
  <c r="W356" i="3"/>
  <c r="W440" i="3"/>
  <c r="W37" i="3"/>
  <c r="W73" i="3"/>
  <c r="W109" i="3"/>
  <c r="W145" i="3"/>
  <c r="W181" i="3"/>
  <c r="W217" i="3"/>
  <c r="W253" i="3"/>
  <c r="W289" i="3"/>
  <c r="W325" i="3"/>
  <c r="W361" i="3"/>
  <c r="W397" i="3"/>
  <c r="W433" i="3"/>
  <c r="W476" i="3"/>
  <c r="W27" i="3"/>
  <c r="W63" i="3"/>
  <c r="W99" i="3"/>
  <c r="W135" i="3"/>
  <c r="W171" i="3"/>
  <c r="W207" i="3"/>
  <c r="W243" i="3"/>
  <c r="W279" i="3"/>
  <c r="W315" i="3"/>
  <c r="W351" i="3"/>
  <c r="W387" i="3"/>
  <c r="W423" i="3"/>
  <c r="W463" i="3"/>
  <c r="W430" i="3"/>
  <c r="W473" i="3"/>
  <c r="W425" i="3"/>
  <c r="W465" i="3"/>
  <c r="W300" i="3"/>
  <c r="W336" i="3"/>
  <c r="W372" i="3"/>
  <c r="W408" i="3"/>
  <c r="W445" i="3"/>
  <c r="W493" i="3"/>
  <c r="W495" i="3"/>
  <c r="W460" i="3"/>
  <c r="W496" i="3"/>
  <c r="W244" i="3"/>
  <c r="W418" i="3"/>
  <c r="W58" i="3"/>
  <c r="W112" i="3"/>
  <c r="W166" i="3"/>
  <c r="W220" i="3"/>
  <c r="W274" i="3"/>
  <c r="W338" i="3"/>
  <c r="W410" i="3"/>
  <c r="W23" i="3"/>
  <c r="W77" i="3"/>
  <c r="W131" i="3"/>
  <c r="W185" i="3"/>
  <c r="W239" i="3"/>
  <c r="W293" i="3"/>
  <c r="W364" i="3"/>
  <c r="W469" i="3"/>
  <c r="W42" i="3"/>
  <c r="W96" i="3"/>
  <c r="W150" i="3"/>
  <c r="W204" i="3"/>
  <c r="W258" i="3"/>
  <c r="W317" i="3"/>
  <c r="W389" i="3"/>
  <c r="W26" i="3"/>
  <c r="W80" i="3"/>
  <c r="W134" i="3"/>
  <c r="W188" i="3"/>
  <c r="W242" i="3"/>
  <c r="W296" i="3"/>
  <c r="W368" i="3"/>
  <c r="W487" i="3"/>
  <c r="W43" i="3"/>
  <c r="W79" i="3"/>
  <c r="W115" i="3"/>
  <c r="W151" i="3"/>
  <c r="W187" i="3"/>
  <c r="W223" i="3"/>
  <c r="W259" i="3"/>
  <c r="W295" i="3"/>
  <c r="W331" i="3"/>
  <c r="W367" i="3"/>
  <c r="W403" i="3"/>
  <c r="W439" i="3"/>
  <c r="W486" i="3"/>
  <c r="W33" i="3"/>
  <c r="W69" i="3"/>
  <c r="W105" i="3"/>
  <c r="W141" i="3"/>
  <c r="W177" i="3"/>
  <c r="W213" i="3"/>
  <c r="W249" i="3"/>
  <c r="W285" i="3"/>
  <c r="W321" i="3"/>
  <c r="W357" i="3"/>
  <c r="W393" i="3"/>
  <c r="W429" i="3"/>
  <c r="W470" i="3"/>
  <c r="W436" i="3"/>
  <c r="W481" i="3"/>
  <c r="W431" i="3"/>
  <c r="W474" i="3"/>
  <c r="W306" i="3"/>
  <c r="W342" i="3"/>
  <c r="W378" i="3"/>
  <c r="W414" i="3"/>
  <c r="W452" i="3"/>
  <c r="W503" i="3"/>
  <c r="W501" i="3"/>
  <c r="W466" i="3"/>
  <c r="W502" i="3"/>
  <c r="U419" i="3"/>
  <c r="U455" i="3"/>
  <c r="U491" i="3"/>
  <c r="U90" i="3"/>
  <c r="U126" i="3"/>
  <c r="U162" i="3"/>
  <c r="U198" i="3"/>
  <c r="U234" i="3"/>
  <c r="U270" i="3"/>
  <c r="U306" i="3"/>
  <c r="U342" i="3"/>
  <c r="U378" i="3"/>
  <c r="U414" i="3"/>
  <c r="U450" i="3"/>
  <c r="U486" i="3"/>
  <c r="W46" i="3"/>
  <c r="W64" i="3"/>
  <c r="W190" i="3"/>
  <c r="W144" i="3"/>
  <c r="W346" i="3"/>
  <c r="W11" i="3"/>
  <c r="CP9" i="2" s="1"/>
  <c r="W65" i="3"/>
  <c r="W119" i="3"/>
  <c r="W173" i="3"/>
  <c r="W227" i="3"/>
  <c r="W281" i="3"/>
  <c r="W347" i="3"/>
  <c r="W422" i="3"/>
  <c r="W252" i="3"/>
  <c r="W12" i="3"/>
  <c r="W66" i="3"/>
  <c r="W120" i="3"/>
  <c r="W174" i="3"/>
  <c r="W228" i="3"/>
  <c r="W282" i="3"/>
  <c r="W350" i="3"/>
  <c r="W424" i="3"/>
  <c r="W32" i="3"/>
  <c r="W86" i="3"/>
  <c r="W140" i="3"/>
  <c r="W194" i="3"/>
  <c r="W248" i="3"/>
  <c r="W304" i="3"/>
  <c r="W376" i="3"/>
  <c r="W226" i="3"/>
  <c r="W52" i="3"/>
  <c r="W106" i="3"/>
  <c r="W160" i="3"/>
  <c r="W214" i="3"/>
  <c r="W268" i="3"/>
  <c r="W329" i="3"/>
  <c r="W401" i="3"/>
  <c r="W35" i="3"/>
  <c r="W89" i="3"/>
  <c r="W143" i="3"/>
  <c r="W197" i="3"/>
  <c r="W251" i="3"/>
  <c r="W308" i="3"/>
  <c r="W380" i="3"/>
  <c r="W49" i="3"/>
  <c r="W85" i="3"/>
  <c r="W121" i="3"/>
  <c r="W157" i="3"/>
  <c r="W193" i="3"/>
  <c r="W229" i="3"/>
  <c r="W265" i="3"/>
  <c r="W301" i="3"/>
  <c r="W337" i="3"/>
  <c r="W373" i="3"/>
  <c r="W409" i="3"/>
  <c r="W446" i="3"/>
  <c r="W494" i="3"/>
  <c r="W39" i="3"/>
  <c r="W75" i="3"/>
  <c r="W111" i="3"/>
  <c r="W147" i="3"/>
  <c r="W183" i="3"/>
  <c r="W219" i="3"/>
  <c r="W255" i="3"/>
  <c r="W291" i="3"/>
  <c r="W327" i="3"/>
  <c r="W363" i="3"/>
  <c r="W399" i="3"/>
  <c r="W435" i="3"/>
  <c r="W480" i="3"/>
  <c r="W443" i="3"/>
  <c r="W491" i="3"/>
  <c r="W437" i="3"/>
  <c r="W482" i="3"/>
  <c r="W312" i="3"/>
  <c r="W348" i="3"/>
  <c r="W384" i="3"/>
  <c r="W420" i="3"/>
  <c r="W459" i="3"/>
  <c r="W471" i="3"/>
  <c r="W507" i="3"/>
  <c r="W472" i="3"/>
  <c r="W508" i="3"/>
  <c r="W362" i="3"/>
  <c r="W462" i="3"/>
  <c r="W41" i="3"/>
  <c r="W95" i="3"/>
  <c r="W149" i="3"/>
  <c r="W203" i="3"/>
  <c r="W257" i="3"/>
  <c r="W316" i="3"/>
  <c r="W388" i="3"/>
  <c r="W288" i="3"/>
  <c r="W60" i="3"/>
  <c r="W114" i="3"/>
  <c r="W168" i="3"/>
  <c r="W222" i="3"/>
  <c r="W276" i="3"/>
  <c r="W341" i="3"/>
  <c r="W413" i="3"/>
  <c r="W44" i="3"/>
  <c r="W98" i="3"/>
  <c r="W152" i="3"/>
  <c r="W206" i="3"/>
  <c r="W260" i="3"/>
  <c r="W320" i="3"/>
  <c r="W392" i="3"/>
  <c r="W19" i="3"/>
  <c r="W55" i="3"/>
  <c r="W91" i="3"/>
  <c r="W127" i="3"/>
  <c r="W163" i="3"/>
  <c r="W199" i="3"/>
  <c r="W235" i="3"/>
  <c r="W271" i="3"/>
  <c r="W307" i="3"/>
  <c r="W343" i="3"/>
  <c r="W379" i="3"/>
  <c r="W415" i="3"/>
  <c r="W453" i="3"/>
  <c r="W504" i="3"/>
  <c r="W45" i="3"/>
  <c r="W81" i="3"/>
  <c r="W117" i="3"/>
  <c r="W153" i="3"/>
  <c r="W189" i="3"/>
  <c r="W225" i="3"/>
  <c r="W261" i="3"/>
  <c r="W297" i="3"/>
  <c r="W333" i="3"/>
  <c r="W369" i="3"/>
  <c r="W405" i="3"/>
  <c r="W441" i="3"/>
  <c r="W488" i="3"/>
  <c r="W450" i="3"/>
  <c r="W499" i="3"/>
  <c r="W444" i="3"/>
  <c r="W492" i="3"/>
  <c r="W318" i="3"/>
  <c r="W354" i="3"/>
  <c r="W390" i="3"/>
  <c r="W426" i="3"/>
  <c r="W467" i="3"/>
  <c r="W477" i="3"/>
  <c r="W442" i="3"/>
  <c r="BV8" i="2"/>
  <c r="BU8" i="2"/>
  <c r="BT8" i="2"/>
  <c r="BS8" i="2"/>
  <c r="BR8" i="2"/>
  <c r="BQ8" i="2"/>
  <c r="BP8" i="2"/>
  <c r="BO8" i="2"/>
  <c r="AA10" i="2"/>
  <c r="AA11" i="2"/>
  <c r="AA12" i="2"/>
  <c r="AA13" i="2"/>
  <c r="AA14" i="2"/>
  <c r="AA15" i="2"/>
  <c r="AA16" i="2"/>
  <c r="AA17" i="2"/>
  <c r="AA18" i="2"/>
  <c r="AA19" i="2"/>
  <c r="AA20" i="2"/>
  <c r="AA21" i="2"/>
  <c r="AA22" i="2"/>
  <c r="AA23" i="2"/>
  <c r="AA24" i="2"/>
  <c r="AA25" i="2"/>
  <c r="AA26" i="2"/>
  <c r="AA27" i="2"/>
  <c r="AA28" i="2"/>
  <c r="AA29" i="2"/>
  <c r="AA30" i="2"/>
  <c r="AA31" i="2"/>
  <c r="AA32" i="2"/>
  <c r="AA2" i="2"/>
  <c r="AA9" i="2" s="1"/>
  <c r="BM8" i="2"/>
  <c r="BL8" i="2"/>
  <c r="BK8" i="2"/>
  <c r="BJ8" i="2"/>
  <c r="BI8" i="2"/>
  <c r="BH8" i="2"/>
  <c r="BG8" i="2"/>
  <c r="BF8" i="2"/>
  <c r="F6" i="2"/>
  <c r="F5" i="2"/>
  <c r="F4" i="2"/>
  <c r="F3" i="2"/>
  <c r="F2" i="2"/>
  <c r="BB32" i="2"/>
  <c r="AS32" i="2" s="1"/>
  <c r="BA32" i="2"/>
  <c r="AR32" i="2" s="1"/>
  <c r="AZ32" i="2"/>
  <c r="AQ32" i="2" s="1"/>
  <c r="AY32" i="2"/>
  <c r="AP32" i="2" s="1"/>
  <c r="AX32" i="2"/>
  <c r="AO32" i="2" s="1"/>
  <c r="AW32" i="2"/>
  <c r="AN32" i="2" s="1"/>
  <c r="AV32" i="2"/>
  <c r="AM32" i="2" s="1"/>
  <c r="BB31" i="2"/>
  <c r="AS31" i="2" s="1"/>
  <c r="BA31" i="2"/>
  <c r="AR31" i="2" s="1"/>
  <c r="AZ31" i="2"/>
  <c r="AQ31" i="2" s="1"/>
  <c r="AY31" i="2"/>
  <c r="AP31" i="2" s="1"/>
  <c r="AX31" i="2"/>
  <c r="AO31" i="2" s="1"/>
  <c r="AW31" i="2"/>
  <c r="AN31" i="2" s="1"/>
  <c r="AV31" i="2"/>
  <c r="AM31" i="2" s="1"/>
  <c r="BB30" i="2"/>
  <c r="AS30" i="2" s="1"/>
  <c r="BA30" i="2"/>
  <c r="AR30" i="2" s="1"/>
  <c r="AZ30" i="2"/>
  <c r="AQ30" i="2" s="1"/>
  <c r="AY30" i="2"/>
  <c r="AP30" i="2" s="1"/>
  <c r="AX30" i="2"/>
  <c r="AO30" i="2" s="1"/>
  <c r="AW30" i="2"/>
  <c r="AN30" i="2" s="1"/>
  <c r="AV30" i="2"/>
  <c r="AM30" i="2" s="1"/>
  <c r="BB29" i="2"/>
  <c r="AS29" i="2" s="1"/>
  <c r="BA29" i="2"/>
  <c r="AR29" i="2" s="1"/>
  <c r="AZ29" i="2"/>
  <c r="AQ29" i="2" s="1"/>
  <c r="AY29" i="2"/>
  <c r="AP29" i="2" s="1"/>
  <c r="AX29" i="2"/>
  <c r="AO29" i="2" s="1"/>
  <c r="AW29" i="2"/>
  <c r="AN29" i="2" s="1"/>
  <c r="AV29" i="2"/>
  <c r="AM29" i="2" s="1"/>
  <c r="BB28" i="2"/>
  <c r="AS28" i="2" s="1"/>
  <c r="BA28" i="2"/>
  <c r="AR28" i="2" s="1"/>
  <c r="AZ28" i="2"/>
  <c r="AQ28" i="2" s="1"/>
  <c r="AY28" i="2"/>
  <c r="AP28" i="2" s="1"/>
  <c r="AX28" i="2"/>
  <c r="AO28" i="2" s="1"/>
  <c r="AW28" i="2"/>
  <c r="AN28" i="2" s="1"/>
  <c r="AV28" i="2"/>
  <c r="AM28" i="2" s="1"/>
  <c r="BB27" i="2"/>
  <c r="AS27" i="2" s="1"/>
  <c r="BA27" i="2"/>
  <c r="AR27" i="2" s="1"/>
  <c r="AZ27" i="2"/>
  <c r="AQ27" i="2" s="1"/>
  <c r="AY27" i="2"/>
  <c r="AP27" i="2" s="1"/>
  <c r="AX27" i="2"/>
  <c r="AO27" i="2" s="1"/>
  <c r="AW27" i="2"/>
  <c r="AN27" i="2" s="1"/>
  <c r="AV27" i="2"/>
  <c r="AM27" i="2" s="1"/>
  <c r="BB26" i="2"/>
  <c r="AS26" i="2" s="1"/>
  <c r="BA26" i="2"/>
  <c r="AR26" i="2" s="1"/>
  <c r="AZ26" i="2"/>
  <c r="AQ26" i="2" s="1"/>
  <c r="AY26" i="2"/>
  <c r="AP26" i="2" s="1"/>
  <c r="AX26" i="2"/>
  <c r="AO26" i="2" s="1"/>
  <c r="AW26" i="2"/>
  <c r="AN26" i="2" s="1"/>
  <c r="AV26" i="2"/>
  <c r="AM26" i="2" s="1"/>
  <c r="BB25" i="2"/>
  <c r="AS25" i="2" s="1"/>
  <c r="BA25" i="2"/>
  <c r="AR25" i="2" s="1"/>
  <c r="AZ25" i="2"/>
  <c r="AQ25" i="2" s="1"/>
  <c r="AY25" i="2"/>
  <c r="AP25" i="2" s="1"/>
  <c r="AX25" i="2"/>
  <c r="AO25" i="2" s="1"/>
  <c r="AW25" i="2"/>
  <c r="AN25" i="2" s="1"/>
  <c r="AV25" i="2"/>
  <c r="AM25" i="2" s="1"/>
  <c r="BB24" i="2"/>
  <c r="AS24" i="2" s="1"/>
  <c r="BA24" i="2"/>
  <c r="AR24" i="2" s="1"/>
  <c r="AZ24" i="2"/>
  <c r="AQ24" i="2" s="1"/>
  <c r="AY24" i="2"/>
  <c r="AP24" i="2" s="1"/>
  <c r="AX24" i="2"/>
  <c r="AO24" i="2" s="1"/>
  <c r="AW24" i="2"/>
  <c r="AN24" i="2" s="1"/>
  <c r="AV24" i="2"/>
  <c r="AM24" i="2" s="1"/>
  <c r="BB23" i="2"/>
  <c r="AS23" i="2" s="1"/>
  <c r="BA23" i="2"/>
  <c r="AR23" i="2" s="1"/>
  <c r="AZ23" i="2"/>
  <c r="AQ23" i="2" s="1"/>
  <c r="AY23" i="2"/>
  <c r="AP23" i="2" s="1"/>
  <c r="AX23" i="2"/>
  <c r="AO23" i="2" s="1"/>
  <c r="AW23" i="2"/>
  <c r="AN23" i="2" s="1"/>
  <c r="AV23" i="2"/>
  <c r="AM23" i="2" s="1"/>
  <c r="BB22" i="2"/>
  <c r="AS22" i="2" s="1"/>
  <c r="BA22" i="2"/>
  <c r="AR22" i="2" s="1"/>
  <c r="AZ22" i="2"/>
  <c r="AQ22" i="2" s="1"/>
  <c r="AY22" i="2"/>
  <c r="AP22" i="2" s="1"/>
  <c r="AX22" i="2"/>
  <c r="AO22" i="2" s="1"/>
  <c r="AW22" i="2"/>
  <c r="AN22" i="2" s="1"/>
  <c r="AV22" i="2"/>
  <c r="AM22" i="2" s="1"/>
  <c r="BB21" i="2"/>
  <c r="AS21" i="2" s="1"/>
  <c r="BA21" i="2"/>
  <c r="AR21" i="2" s="1"/>
  <c r="AZ21" i="2"/>
  <c r="AQ21" i="2" s="1"/>
  <c r="AY21" i="2"/>
  <c r="AP21" i="2" s="1"/>
  <c r="AX21" i="2"/>
  <c r="AO21" i="2" s="1"/>
  <c r="AW21" i="2"/>
  <c r="AN21" i="2" s="1"/>
  <c r="AV21" i="2"/>
  <c r="AM21" i="2" s="1"/>
  <c r="BB20" i="2"/>
  <c r="AS20" i="2" s="1"/>
  <c r="BA20" i="2"/>
  <c r="AR20" i="2" s="1"/>
  <c r="AZ20" i="2"/>
  <c r="AQ20" i="2" s="1"/>
  <c r="AY20" i="2"/>
  <c r="AP20" i="2" s="1"/>
  <c r="AX20" i="2"/>
  <c r="AO20" i="2" s="1"/>
  <c r="AW20" i="2"/>
  <c r="AN20" i="2" s="1"/>
  <c r="AV20" i="2"/>
  <c r="AM20" i="2" s="1"/>
  <c r="BB19" i="2"/>
  <c r="AS19" i="2" s="1"/>
  <c r="BA19" i="2"/>
  <c r="AR19" i="2" s="1"/>
  <c r="AZ19" i="2"/>
  <c r="AQ19" i="2" s="1"/>
  <c r="AY19" i="2"/>
  <c r="AP19" i="2" s="1"/>
  <c r="AX19" i="2"/>
  <c r="AO19" i="2" s="1"/>
  <c r="AW19" i="2"/>
  <c r="AN19" i="2" s="1"/>
  <c r="AV19" i="2"/>
  <c r="AM19" i="2" s="1"/>
  <c r="BB18" i="2"/>
  <c r="AS18" i="2" s="1"/>
  <c r="BA18" i="2"/>
  <c r="AR18" i="2" s="1"/>
  <c r="AZ18" i="2"/>
  <c r="AQ18" i="2" s="1"/>
  <c r="AY18" i="2"/>
  <c r="AP18" i="2" s="1"/>
  <c r="AX18" i="2"/>
  <c r="AO18" i="2" s="1"/>
  <c r="AW18" i="2"/>
  <c r="AN18" i="2" s="1"/>
  <c r="AV18" i="2"/>
  <c r="AM18" i="2" s="1"/>
  <c r="BB17" i="2"/>
  <c r="AS17" i="2" s="1"/>
  <c r="BA17" i="2"/>
  <c r="AR17" i="2" s="1"/>
  <c r="AZ17" i="2"/>
  <c r="AQ17" i="2" s="1"/>
  <c r="AY17" i="2"/>
  <c r="AP17" i="2" s="1"/>
  <c r="AX17" i="2"/>
  <c r="AO17" i="2" s="1"/>
  <c r="AW17" i="2"/>
  <c r="AN17" i="2" s="1"/>
  <c r="AV17" i="2"/>
  <c r="AM17" i="2" s="1"/>
  <c r="BB16" i="2"/>
  <c r="AS16" i="2" s="1"/>
  <c r="BA16" i="2"/>
  <c r="AR16" i="2" s="1"/>
  <c r="AZ16" i="2"/>
  <c r="AQ16" i="2" s="1"/>
  <c r="AY16" i="2"/>
  <c r="AP16" i="2" s="1"/>
  <c r="AX16" i="2"/>
  <c r="AO16" i="2" s="1"/>
  <c r="AW16" i="2"/>
  <c r="AN16" i="2" s="1"/>
  <c r="AV16" i="2"/>
  <c r="AM16" i="2" s="1"/>
  <c r="BB15" i="2"/>
  <c r="AS15" i="2" s="1"/>
  <c r="BA15" i="2"/>
  <c r="AR15" i="2" s="1"/>
  <c r="AZ15" i="2"/>
  <c r="AQ15" i="2" s="1"/>
  <c r="AY15" i="2"/>
  <c r="AP15" i="2" s="1"/>
  <c r="AX15" i="2"/>
  <c r="AO15" i="2" s="1"/>
  <c r="AW15" i="2"/>
  <c r="AN15" i="2" s="1"/>
  <c r="AV15" i="2"/>
  <c r="AM15" i="2" s="1"/>
  <c r="BB14" i="2"/>
  <c r="AS14" i="2" s="1"/>
  <c r="BA14" i="2"/>
  <c r="AR14" i="2" s="1"/>
  <c r="AZ14" i="2"/>
  <c r="AQ14" i="2" s="1"/>
  <c r="AY14" i="2"/>
  <c r="AP14" i="2" s="1"/>
  <c r="AX14" i="2"/>
  <c r="AO14" i="2" s="1"/>
  <c r="AW14" i="2"/>
  <c r="AN14" i="2" s="1"/>
  <c r="AV14" i="2"/>
  <c r="AM14" i="2" s="1"/>
  <c r="BB13" i="2"/>
  <c r="AS13" i="2" s="1"/>
  <c r="BA13" i="2"/>
  <c r="AR13" i="2" s="1"/>
  <c r="AZ13" i="2"/>
  <c r="AQ13" i="2" s="1"/>
  <c r="AY13" i="2"/>
  <c r="AP13" i="2" s="1"/>
  <c r="AX13" i="2"/>
  <c r="AO13" i="2" s="1"/>
  <c r="AW13" i="2"/>
  <c r="AN13" i="2" s="1"/>
  <c r="AV13" i="2"/>
  <c r="AM13" i="2" s="1"/>
  <c r="BB12" i="2"/>
  <c r="AS12" i="2" s="1"/>
  <c r="BA12" i="2"/>
  <c r="AR12" i="2" s="1"/>
  <c r="AZ12" i="2"/>
  <c r="AQ12" i="2" s="1"/>
  <c r="AY12" i="2"/>
  <c r="AP12" i="2" s="1"/>
  <c r="AX12" i="2"/>
  <c r="AO12" i="2" s="1"/>
  <c r="AW12" i="2"/>
  <c r="AN12" i="2" s="1"/>
  <c r="AV12" i="2"/>
  <c r="AM12" i="2" s="1"/>
  <c r="BB11" i="2"/>
  <c r="AS11" i="2" s="1"/>
  <c r="BA11" i="2"/>
  <c r="AR11" i="2" s="1"/>
  <c r="AZ11" i="2"/>
  <c r="AQ11" i="2" s="1"/>
  <c r="AY11" i="2"/>
  <c r="AP11" i="2" s="1"/>
  <c r="AX11" i="2"/>
  <c r="AO11" i="2" s="1"/>
  <c r="AW11" i="2"/>
  <c r="AN11" i="2" s="1"/>
  <c r="AV11" i="2"/>
  <c r="AM11" i="2" s="1"/>
  <c r="BB10" i="2"/>
  <c r="AS10" i="2" s="1"/>
  <c r="BA10" i="2"/>
  <c r="AR10" i="2" s="1"/>
  <c r="AZ10" i="2"/>
  <c r="AQ10" i="2" s="1"/>
  <c r="AY10" i="2"/>
  <c r="AP10" i="2" s="1"/>
  <c r="AX10" i="2"/>
  <c r="AO10" i="2" s="1"/>
  <c r="AW10" i="2"/>
  <c r="AN10" i="2" s="1"/>
  <c r="AV10" i="2"/>
  <c r="AM10" i="2" s="1"/>
  <c r="BB9" i="2"/>
  <c r="AS9" i="2" s="1"/>
  <c r="BA9" i="2"/>
  <c r="AR9" i="2" s="1"/>
  <c r="AZ9" i="2"/>
  <c r="AQ9" i="2" s="1"/>
  <c r="AY9" i="2"/>
  <c r="AP9" i="2" s="1"/>
  <c r="AX9" i="2"/>
  <c r="AO9" i="2" s="1"/>
  <c r="AW9" i="2"/>
  <c r="AN9" i="2" s="1"/>
  <c r="AV9" i="2"/>
  <c r="AM9" i="2" s="1"/>
  <c r="AU32" i="2"/>
  <c r="AL32" i="2" s="1"/>
  <c r="AU31" i="2"/>
  <c r="AL31" i="2" s="1"/>
  <c r="AU30" i="2"/>
  <c r="AL30" i="2" s="1"/>
  <c r="AU29" i="2"/>
  <c r="AL29" i="2" s="1"/>
  <c r="AU28" i="2"/>
  <c r="AL28" i="2" s="1"/>
  <c r="AU27" i="2"/>
  <c r="AL27" i="2" s="1"/>
  <c r="AU26" i="2"/>
  <c r="AL26" i="2" s="1"/>
  <c r="AU25" i="2"/>
  <c r="AL25" i="2" s="1"/>
  <c r="AU24" i="2"/>
  <c r="AL24" i="2" s="1"/>
  <c r="AU23" i="2"/>
  <c r="AL23" i="2" s="1"/>
  <c r="AU22" i="2"/>
  <c r="AL22" i="2" s="1"/>
  <c r="AU21" i="2"/>
  <c r="AL21" i="2" s="1"/>
  <c r="AU20" i="2"/>
  <c r="AL20" i="2" s="1"/>
  <c r="AU19" i="2"/>
  <c r="AL19" i="2" s="1"/>
  <c r="AU18" i="2"/>
  <c r="AL18" i="2" s="1"/>
  <c r="AU17" i="2"/>
  <c r="AL17" i="2" s="1"/>
  <c r="AU16" i="2"/>
  <c r="AL16" i="2" s="1"/>
  <c r="AU15" i="2"/>
  <c r="AL15" i="2" s="1"/>
  <c r="AU14" i="2"/>
  <c r="AL14" i="2" s="1"/>
  <c r="AU13" i="2"/>
  <c r="AL13" i="2" s="1"/>
  <c r="AU12" i="2"/>
  <c r="AL12" i="2" s="1"/>
  <c r="AU11" i="2"/>
  <c r="AL11" i="2" s="1"/>
  <c r="AU10" i="2"/>
  <c r="AL10" i="2" s="1"/>
  <c r="AU9" i="2"/>
  <c r="AL9" i="2" s="1"/>
  <c r="AU8" i="2"/>
  <c r="AV8" i="2"/>
  <c r="AW8" i="2"/>
  <c r="AX8" i="2"/>
  <c r="AY8" i="2"/>
  <c r="AZ8" i="2"/>
  <c r="BA8" i="2"/>
  <c r="BB8" i="2"/>
  <c r="AS8" i="2"/>
  <c r="AR8" i="2"/>
  <c r="AQ8" i="2"/>
  <c r="AP8" i="2"/>
  <c r="AO8" i="2"/>
  <c r="AN8" i="2"/>
  <c r="AM8" i="2"/>
  <c r="AL8" i="2"/>
  <c r="AJ32" i="2"/>
  <c r="AI32" i="2"/>
  <c r="AH32" i="2"/>
  <c r="AG32" i="2"/>
  <c r="AF32" i="2"/>
  <c r="AE32" i="2"/>
  <c r="AD32" i="2"/>
  <c r="AC32" i="2"/>
  <c r="AJ31" i="2"/>
  <c r="AI31" i="2"/>
  <c r="AH31" i="2"/>
  <c r="AG31" i="2"/>
  <c r="AF31" i="2"/>
  <c r="AE31" i="2"/>
  <c r="AD31" i="2"/>
  <c r="AC31" i="2"/>
  <c r="AJ30" i="2"/>
  <c r="AI30" i="2"/>
  <c r="AH30" i="2"/>
  <c r="AG30" i="2"/>
  <c r="AF30" i="2"/>
  <c r="AE30" i="2"/>
  <c r="AD30" i="2"/>
  <c r="AC30" i="2"/>
  <c r="AJ29" i="2"/>
  <c r="AI29" i="2"/>
  <c r="AH29" i="2"/>
  <c r="AG29" i="2"/>
  <c r="AF29" i="2"/>
  <c r="AE29" i="2"/>
  <c r="AD29" i="2"/>
  <c r="AC29" i="2"/>
  <c r="AJ28" i="2"/>
  <c r="AI28" i="2"/>
  <c r="AH28" i="2"/>
  <c r="AG28" i="2"/>
  <c r="AF28" i="2"/>
  <c r="AE28" i="2"/>
  <c r="AD28" i="2"/>
  <c r="AC28" i="2"/>
  <c r="AJ27" i="2"/>
  <c r="AI27" i="2"/>
  <c r="AH27" i="2"/>
  <c r="AG27" i="2"/>
  <c r="AF27" i="2"/>
  <c r="AE27" i="2"/>
  <c r="AD27" i="2"/>
  <c r="AC27" i="2"/>
  <c r="AJ26" i="2"/>
  <c r="AI26" i="2"/>
  <c r="AH26" i="2"/>
  <c r="AG26" i="2"/>
  <c r="AF26" i="2"/>
  <c r="AE26" i="2"/>
  <c r="AD26" i="2"/>
  <c r="AC26" i="2"/>
  <c r="AJ25" i="2"/>
  <c r="AI25" i="2"/>
  <c r="AH25" i="2"/>
  <c r="AG25" i="2"/>
  <c r="AF25" i="2"/>
  <c r="AE25" i="2"/>
  <c r="AD25" i="2"/>
  <c r="AC25" i="2"/>
  <c r="AJ24" i="2"/>
  <c r="AI24" i="2"/>
  <c r="AH24" i="2"/>
  <c r="AG24" i="2"/>
  <c r="AF24" i="2"/>
  <c r="AE24" i="2"/>
  <c r="AD24" i="2"/>
  <c r="AC24" i="2"/>
  <c r="AJ23" i="2"/>
  <c r="AI23" i="2"/>
  <c r="AH23" i="2"/>
  <c r="AG23" i="2"/>
  <c r="AF23" i="2"/>
  <c r="AE23" i="2"/>
  <c r="AD23" i="2"/>
  <c r="AC23" i="2"/>
  <c r="AJ22" i="2"/>
  <c r="AI22" i="2"/>
  <c r="AH22" i="2"/>
  <c r="AG22" i="2"/>
  <c r="AF22" i="2"/>
  <c r="AE22" i="2"/>
  <c r="AD22" i="2"/>
  <c r="AC22" i="2"/>
  <c r="AJ21" i="2"/>
  <c r="AI21" i="2"/>
  <c r="AH21" i="2"/>
  <c r="AG21" i="2"/>
  <c r="AF21" i="2"/>
  <c r="AE21" i="2"/>
  <c r="AD21" i="2"/>
  <c r="AC21" i="2"/>
  <c r="AJ20" i="2"/>
  <c r="AI20" i="2"/>
  <c r="AH20" i="2"/>
  <c r="AG20" i="2"/>
  <c r="AF20" i="2"/>
  <c r="AE20" i="2"/>
  <c r="AD20" i="2"/>
  <c r="AC20" i="2"/>
  <c r="AJ19" i="2"/>
  <c r="AI19" i="2"/>
  <c r="AH19" i="2"/>
  <c r="AG19" i="2"/>
  <c r="AF19" i="2"/>
  <c r="AE19" i="2"/>
  <c r="AD19" i="2"/>
  <c r="AC19" i="2"/>
  <c r="AJ18" i="2"/>
  <c r="AI18" i="2"/>
  <c r="AH18" i="2"/>
  <c r="AG18" i="2"/>
  <c r="AF18" i="2"/>
  <c r="AE18" i="2"/>
  <c r="AD18" i="2"/>
  <c r="AC18" i="2"/>
  <c r="AJ17" i="2"/>
  <c r="AI17" i="2"/>
  <c r="AH17" i="2"/>
  <c r="AG17" i="2"/>
  <c r="AF17" i="2"/>
  <c r="AE17" i="2"/>
  <c r="AD17" i="2"/>
  <c r="AC17" i="2"/>
  <c r="AJ16" i="2"/>
  <c r="AI16" i="2"/>
  <c r="AH16" i="2"/>
  <c r="AG16" i="2"/>
  <c r="AF16" i="2"/>
  <c r="AE16" i="2"/>
  <c r="AD16" i="2"/>
  <c r="AC16" i="2"/>
  <c r="AJ15" i="2"/>
  <c r="AI15" i="2"/>
  <c r="AH15" i="2"/>
  <c r="AG15" i="2"/>
  <c r="AF15" i="2"/>
  <c r="AE15" i="2"/>
  <c r="AD15" i="2"/>
  <c r="AC15" i="2"/>
  <c r="AJ14" i="2"/>
  <c r="AI14" i="2"/>
  <c r="AH14" i="2"/>
  <c r="AG14" i="2"/>
  <c r="AF14" i="2"/>
  <c r="AE14" i="2"/>
  <c r="AD14" i="2"/>
  <c r="AC14" i="2"/>
  <c r="AJ13" i="2"/>
  <c r="AI13" i="2"/>
  <c r="AH13" i="2"/>
  <c r="AG13" i="2"/>
  <c r="AF13" i="2"/>
  <c r="AE13" i="2"/>
  <c r="AD13" i="2"/>
  <c r="AC13" i="2"/>
  <c r="AJ12" i="2"/>
  <c r="AI12" i="2"/>
  <c r="AH12" i="2"/>
  <c r="AG12" i="2"/>
  <c r="AF12" i="2"/>
  <c r="AE12" i="2"/>
  <c r="AD12" i="2"/>
  <c r="AC12" i="2"/>
  <c r="AJ11" i="2"/>
  <c r="AI11" i="2"/>
  <c r="AH11" i="2"/>
  <c r="AG11" i="2"/>
  <c r="AF11" i="2"/>
  <c r="AE11" i="2"/>
  <c r="AD11" i="2"/>
  <c r="AC11" i="2"/>
  <c r="AJ10" i="2"/>
  <c r="AI10" i="2"/>
  <c r="AH10" i="2"/>
  <c r="AG10" i="2"/>
  <c r="AF10" i="2"/>
  <c r="AE10" i="2"/>
  <c r="AD10" i="2"/>
  <c r="AC10" i="2"/>
  <c r="AJ9" i="2"/>
  <c r="AI9" i="2"/>
  <c r="AH9" i="2"/>
  <c r="AG9" i="2"/>
  <c r="AF9" i="2"/>
  <c r="AE9" i="2"/>
  <c r="AD9" i="2"/>
  <c r="AC9" i="2"/>
  <c r="L6" i="2"/>
  <c r="L5" i="2"/>
  <c r="L4" i="2"/>
  <c r="L3" i="2"/>
  <c r="L2" i="2"/>
  <c r="AJ8" i="2"/>
  <c r="AI8" i="2"/>
  <c r="AH8" i="2"/>
  <c r="AG8" i="2"/>
  <c r="AF8" i="2"/>
  <c r="AE8" i="2"/>
  <c r="AD8" i="2"/>
  <c r="AC8" i="2"/>
  <c r="Y10" i="2"/>
  <c r="BD10" i="2" s="1"/>
  <c r="Y11" i="2"/>
  <c r="BD11" i="2" s="1"/>
  <c r="Y12" i="2"/>
  <c r="BD12" i="2" s="1"/>
  <c r="Y13" i="2"/>
  <c r="BD13" i="2" s="1"/>
  <c r="Y14" i="2"/>
  <c r="BD14" i="2" s="1"/>
  <c r="Y15" i="2"/>
  <c r="BD15" i="2" s="1"/>
  <c r="Y16" i="2"/>
  <c r="BD16" i="2" s="1"/>
  <c r="Y17" i="2"/>
  <c r="BD17" i="2" s="1"/>
  <c r="Y18" i="2"/>
  <c r="BD18" i="2" s="1"/>
  <c r="Y19" i="2"/>
  <c r="BD19" i="2" s="1"/>
  <c r="Y20" i="2"/>
  <c r="BD20" i="2" s="1"/>
  <c r="Y21" i="2"/>
  <c r="BD21" i="2" s="1"/>
  <c r="Y22" i="2"/>
  <c r="BD22" i="2" s="1"/>
  <c r="Y23" i="2"/>
  <c r="BD23" i="2" s="1"/>
  <c r="Y24" i="2"/>
  <c r="BD24" i="2" s="1"/>
  <c r="Y25" i="2"/>
  <c r="BD25" i="2" s="1"/>
  <c r="Y26" i="2"/>
  <c r="BD26" i="2" s="1"/>
  <c r="Y27" i="2"/>
  <c r="BD27" i="2" s="1"/>
  <c r="Y28" i="2"/>
  <c r="BD28" i="2" s="1"/>
  <c r="Y29" i="2"/>
  <c r="BD29" i="2" s="1"/>
  <c r="Y30" i="2"/>
  <c r="BD30" i="2" s="1"/>
  <c r="Y31" i="2"/>
  <c r="BD31" i="2" s="1"/>
  <c r="Y32" i="2"/>
  <c r="BD32" i="2" s="1"/>
  <c r="Y9" i="2"/>
  <c r="BD9" i="2" s="1"/>
  <c r="BM30" i="2" l="1"/>
  <c r="BV30" i="2" s="1"/>
  <c r="BK14" i="2"/>
  <c r="BT14" i="2" s="1"/>
  <c r="BK20" i="2"/>
  <c r="BT20" i="2" s="1"/>
  <c r="BK26" i="2"/>
  <c r="BT26" i="2" s="1"/>
  <c r="BK32" i="2"/>
  <c r="BT32" i="2" s="1"/>
  <c r="BJ9" i="2"/>
  <c r="BS9" i="2" s="1"/>
  <c r="BJ15" i="2"/>
  <c r="BS15" i="2" s="1"/>
  <c r="BJ21" i="2"/>
  <c r="BS21" i="2" s="1"/>
  <c r="BJ27" i="2"/>
  <c r="BS27" i="2" s="1"/>
  <c r="CJ9" i="2"/>
  <c r="BG9" i="2"/>
  <c r="BP9" i="2" s="1"/>
  <c r="BM9" i="2"/>
  <c r="BV9" i="2" s="1"/>
  <c r="BG15" i="2"/>
  <c r="BP15" i="2" s="1"/>
  <c r="BG21" i="2"/>
  <c r="BP21" i="2" s="1"/>
  <c r="BG27" i="2"/>
  <c r="BP27" i="2" s="1"/>
  <c r="BM12" i="2"/>
  <c r="BV12" i="2" s="1"/>
  <c r="BM18" i="2"/>
  <c r="BV18" i="2" s="1"/>
  <c r="BG24" i="2"/>
  <c r="BP24" i="2" s="1"/>
  <c r="BI15" i="2"/>
  <c r="BR15" i="2" s="1"/>
  <c r="BI21" i="2"/>
  <c r="BR21" i="2" s="1"/>
  <c r="BI27" i="2"/>
  <c r="BR27" i="2" s="1"/>
  <c r="BF14" i="2"/>
  <c r="BO14" i="2" s="1"/>
  <c r="BF20" i="2"/>
  <c r="BO20" i="2" s="1"/>
  <c r="BF26" i="2"/>
  <c r="BO26" i="2" s="1"/>
  <c r="BF32" i="2"/>
  <c r="BO32" i="2" s="1"/>
  <c r="BL9" i="2"/>
  <c r="BU9" i="2" s="1"/>
  <c r="BK10" i="2"/>
  <c r="BT10" i="2" s="1"/>
  <c r="BJ11" i="2"/>
  <c r="BS11" i="2" s="1"/>
  <c r="BH13" i="2"/>
  <c r="BQ13" i="2" s="1"/>
  <c r="BG14" i="2"/>
  <c r="BP14" i="2" s="1"/>
  <c r="BM14" i="2"/>
  <c r="BV14" i="2" s="1"/>
  <c r="BL15" i="2"/>
  <c r="BU15" i="2" s="1"/>
  <c r="BK16" i="2"/>
  <c r="BT16" i="2" s="1"/>
  <c r="BJ17" i="2"/>
  <c r="BS17" i="2" s="1"/>
  <c r="BH19" i="2"/>
  <c r="BQ19" i="2" s="1"/>
  <c r="BG20" i="2"/>
  <c r="BP20" i="2" s="1"/>
  <c r="BM20" i="2"/>
  <c r="BV20" i="2" s="1"/>
  <c r="BL21" i="2"/>
  <c r="BU21" i="2" s="1"/>
  <c r="BK22" i="2"/>
  <c r="BT22" i="2" s="1"/>
  <c r="BJ23" i="2"/>
  <c r="BS23" i="2" s="1"/>
  <c r="BH25" i="2"/>
  <c r="BQ25" i="2" s="1"/>
  <c r="BG26" i="2"/>
  <c r="BP26" i="2" s="1"/>
  <c r="BM26" i="2"/>
  <c r="BV26" i="2" s="1"/>
  <c r="BL27" i="2"/>
  <c r="BU27" i="2" s="1"/>
  <c r="BK28" i="2"/>
  <c r="BT28" i="2" s="1"/>
  <c r="BJ29" i="2"/>
  <c r="BS29" i="2" s="1"/>
  <c r="BH31" i="2"/>
  <c r="BQ31" i="2" s="1"/>
  <c r="BG32" i="2"/>
  <c r="BP32" i="2" s="1"/>
  <c r="BM32" i="2"/>
  <c r="BV32" i="2" s="1"/>
  <c r="BL13" i="2"/>
  <c r="BU13" i="2" s="1"/>
  <c r="BL19" i="2"/>
  <c r="BU19" i="2" s="1"/>
  <c r="BL25" i="2"/>
  <c r="BU25" i="2" s="1"/>
  <c r="BL31" i="2"/>
  <c r="BU31" i="2" s="1"/>
  <c r="BM15" i="2"/>
  <c r="BV15" i="2" s="1"/>
  <c r="BM21" i="2"/>
  <c r="BV21" i="2" s="1"/>
  <c r="BM27" i="2"/>
  <c r="BV27" i="2" s="1"/>
  <c r="BI28" i="2"/>
  <c r="BR28" i="2" s="1"/>
  <c r="BF10" i="2"/>
  <c r="BO10" i="2" s="1"/>
  <c r="BF16" i="2"/>
  <c r="BO16" i="2" s="1"/>
  <c r="BF22" i="2"/>
  <c r="BO22" i="2" s="1"/>
  <c r="BF28" i="2"/>
  <c r="BO28" i="2" s="1"/>
  <c r="BH9" i="2"/>
  <c r="BQ9" i="2" s="1"/>
  <c r="BL11" i="2"/>
  <c r="BU11" i="2" s="1"/>
  <c r="BI14" i="2"/>
  <c r="BR14" i="2" s="1"/>
  <c r="BH15" i="2"/>
  <c r="BQ15" i="2" s="1"/>
  <c r="BL17" i="2"/>
  <c r="BU17" i="2" s="1"/>
  <c r="BI20" i="2"/>
  <c r="BR20" i="2" s="1"/>
  <c r="BH21" i="2"/>
  <c r="BQ21" i="2" s="1"/>
  <c r="BL23" i="2"/>
  <c r="BU23" i="2" s="1"/>
  <c r="BI26" i="2"/>
  <c r="BR26" i="2" s="1"/>
  <c r="BH27" i="2"/>
  <c r="BQ27" i="2" s="1"/>
  <c r="BL29" i="2"/>
  <c r="BU29" i="2" s="1"/>
  <c r="BI32" i="2"/>
  <c r="BR32" i="2" s="1"/>
  <c r="BF11" i="2"/>
  <c r="BO11" i="2" s="1"/>
  <c r="BF17" i="2"/>
  <c r="BO17" i="2" s="1"/>
  <c r="BF23" i="2"/>
  <c r="BO23" i="2" s="1"/>
  <c r="BF29" i="2"/>
  <c r="BO29" i="2" s="1"/>
  <c r="BK13" i="2"/>
  <c r="BT13" i="2" s="1"/>
  <c r="BK19" i="2"/>
  <c r="BT19" i="2" s="1"/>
  <c r="BK25" i="2"/>
  <c r="BT25" i="2" s="1"/>
  <c r="BK31" i="2"/>
  <c r="BT31" i="2" s="1"/>
  <c r="BG12" i="2"/>
  <c r="BP12" i="2" s="1"/>
  <c r="BG18" i="2"/>
  <c r="BP18" i="2" s="1"/>
  <c r="BM24" i="2"/>
  <c r="BV24" i="2" s="1"/>
  <c r="BG30" i="2"/>
  <c r="BP30" i="2" s="1"/>
  <c r="BI12" i="2"/>
  <c r="BR12" i="2" s="1"/>
  <c r="BI24" i="2"/>
  <c r="BR24" i="2" s="1"/>
  <c r="BJ14" i="2"/>
  <c r="BS14" i="2" s="1"/>
  <c r="BJ20" i="2"/>
  <c r="BS20" i="2" s="1"/>
  <c r="BJ26" i="2"/>
  <c r="BS26" i="2" s="1"/>
  <c r="BJ32" i="2"/>
  <c r="BS32" i="2" s="1"/>
  <c r="BF13" i="2"/>
  <c r="BO13" i="2" s="1"/>
  <c r="BF19" i="2"/>
  <c r="BO19" i="2" s="1"/>
  <c r="BF25" i="2"/>
  <c r="BO25" i="2" s="1"/>
  <c r="BF31" i="2"/>
  <c r="BO31" i="2" s="1"/>
  <c r="BK9" i="2"/>
  <c r="BT9" i="2" s="1"/>
  <c r="BJ10" i="2"/>
  <c r="BS10" i="2" s="1"/>
  <c r="BI11" i="2"/>
  <c r="BR11" i="2" s="1"/>
  <c r="BH12" i="2"/>
  <c r="BQ12" i="2" s="1"/>
  <c r="BG13" i="2"/>
  <c r="BP13" i="2" s="1"/>
  <c r="BM13" i="2"/>
  <c r="BV13" i="2" s="1"/>
  <c r="BL14" i="2"/>
  <c r="BU14" i="2" s="1"/>
  <c r="BK15" i="2"/>
  <c r="BT15" i="2" s="1"/>
  <c r="BJ16" i="2"/>
  <c r="BS16" i="2" s="1"/>
  <c r="BI17" i="2"/>
  <c r="BR17" i="2" s="1"/>
  <c r="BH18" i="2"/>
  <c r="BQ18" i="2" s="1"/>
  <c r="BG19" i="2"/>
  <c r="BP19" i="2" s="1"/>
  <c r="BM19" i="2"/>
  <c r="BV19" i="2" s="1"/>
  <c r="BL20" i="2"/>
  <c r="BU20" i="2" s="1"/>
  <c r="BK21" i="2"/>
  <c r="BT21" i="2" s="1"/>
  <c r="BJ22" i="2"/>
  <c r="BS22" i="2" s="1"/>
  <c r="BI23" i="2"/>
  <c r="BR23" i="2" s="1"/>
  <c r="BH24" i="2"/>
  <c r="BQ24" i="2" s="1"/>
  <c r="BG25" i="2"/>
  <c r="BP25" i="2" s="1"/>
  <c r="BM25" i="2"/>
  <c r="BV25" i="2" s="1"/>
  <c r="BL26" i="2"/>
  <c r="BU26" i="2" s="1"/>
  <c r="BK27" i="2"/>
  <c r="BT27" i="2" s="1"/>
  <c r="BJ28" i="2"/>
  <c r="BS28" i="2" s="1"/>
  <c r="BI29" i="2"/>
  <c r="BR29" i="2" s="1"/>
  <c r="BH30" i="2"/>
  <c r="BQ30" i="2" s="1"/>
  <c r="BG31" i="2"/>
  <c r="BP31" i="2" s="1"/>
  <c r="BM31" i="2"/>
  <c r="BV31" i="2" s="1"/>
  <c r="BL32" i="2"/>
  <c r="BU32" i="2" s="1"/>
  <c r="BI18" i="2"/>
  <c r="BR18" i="2" s="1"/>
  <c r="BI30" i="2"/>
  <c r="BR30" i="2" s="1"/>
  <c r="BH10" i="2"/>
  <c r="BQ10" i="2" s="1"/>
  <c r="BH16" i="2"/>
  <c r="BQ16" i="2" s="1"/>
  <c r="BH22" i="2"/>
  <c r="BQ22" i="2" s="1"/>
  <c r="BH28" i="2"/>
  <c r="BQ28" i="2" s="1"/>
  <c r="BF9" i="2"/>
  <c r="BO9" i="2" s="1"/>
  <c r="BF15" i="2"/>
  <c r="BO15" i="2" s="1"/>
  <c r="BF21" i="2"/>
  <c r="BO21" i="2" s="1"/>
  <c r="BF27" i="2"/>
  <c r="BO27" i="2" s="1"/>
  <c r="BL10" i="2"/>
  <c r="BU10" i="2" s="1"/>
  <c r="BK11" i="2"/>
  <c r="BT11" i="2" s="1"/>
  <c r="BJ12" i="2"/>
  <c r="BS12" i="2" s="1"/>
  <c r="BI13" i="2"/>
  <c r="BR13" i="2" s="1"/>
  <c r="BH14" i="2"/>
  <c r="BQ14" i="2" s="1"/>
  <c r="BL16" i="2"/>
  <c r="BU16" i="2" s="1"/>
  <c r="BK17" i="2"/>
  <c r="BT17" i="2" s="1"/>
  <c r="BJ18" i="2"/>
  <c r="BS18" i="2" s="1"/>
  <c r="BI19" i="2"/>
  <c r="BR19" i="2" s="1"/>
  <c r="BH20" i="2"/>
  <c r="BQ20" i="2" s="1"/>
  <c r="BL22" i="2"/>
  <c r="BU22" i="2" s="1"/>
  <c r="BK23" i="2"/>
  <c r="BT23" i="2" s="1"/>
  <c r="BJ24" i="2"/>
  <c r="BS24" i="2" s="1"/>
  <c r="BI25" i="2"/>
  <c r="BR25" i="2" s="1"/>
  <c r="BH26" i="2"/>
  <c r="BQ26" i="2" s="1"/>
  <c r="BL28" i="2"/>
  <c r="BU28" i="2" s="1"/>
  <c r="BK29" i="2"/>
  <c r="BT29" i="2" s="1"/>
  <c r="BJ30" i="2"/>
  <c r="BS30" i="2" s="1"/>
  <c r="BI31" i="2"/>
  <c r="BR31" i="2" s="1"/>
  <c r="BH32" i="2"/>
  <c r="BQ32" i="2" s="1"/>
  <c r="BG10" i="2"/>
  <c r="BP10" i="2" s="1"/>
  <c r="BM10" i="2"/>
  <c r="BV10" i="2" s="1"/>
  <c r="BK12" i="2"/>
  <c r="BT12" i="2" s="1"/>
  <c r="BJ13" i="2"/>
  <c r="BS13" i="2" s="1"/>
  <c r="BG16" i="2"/>
  <c r="BP16" i="2" s="1"/>
  <c r="BM16" i="2"/>
  <c r="BV16" i="2" s="1"/>
  <c r="BK18" i="2"/>
  <c r="BT18" i="2" s="1"/>
  <c r="BJ19" i="2"/>
  <c r="BS19" i="2" s="1"/>
  <c r="BG22" i="2"/>
  <c r="BP22" i="2" s="1"/>
  <c r="BM22" i="2"/>
  <c r="BV22" i="2" s="1"/>
  <c r="BK24" i="2"/>
  <c r="BT24" i="2" s="1"/>
  <c r="BJ25" i="2"/>
  <c r="BS25" i="2" s="1"/>
  <c r="BG28" i="2"/>
  <c r="BP28" i="2" s="1"/>
  <c r="BM28" i="2"/>
  <c r="BV28" i="2" s="1"/>
  <c r="BK30" i="2"/>
  <c r="BT30" i="2" s="1"/>
  <c r="BJ31" i="2"/>
  <c r="BS31" i="2" s="1"/>
  <c r="BI9" i="2"/>
  <c r="BR9" i="2" s="1"/>
  <c r="BG11" i="2"/>
  <c r="BP11" i="2" s="1"/>
  <c r="BM11" i="2"/>
  <c r="BV11" i="2" s="1"/>
  <c r="BL12" i="2"/>
  <c r="BU12" i="2" s="1"/>
  <c r="BG17" i="2"/>
  <c r="BP17" i="2" s="1"/>
  <c r="BM17" i="2"/>
  <c r="BV17" i="2" s="1"/>
  <c r="BL18" i="2"/>
  <c r="BU18" i="2" s="1"/>
  <c r="BG23" i="2"/>
  <c r="BP23" i="2" s="1"/>
  <c r="BM23" i="2"/>
  <c r="BV23" i="2" s="1"/>
  <c r="BL24" i="2"/>
  <c r="BU24" i="2" s="1"/>
  <c r="BG29" i="2"/>
  <c r="BP29" i="2" s="1"/>
  <c r="BM29" i="2"/>
  <c r="BV29" i="2" s="1"/>
  <c r="BL30" i="2"/>
  <c r="BU30" i="2" s="1"/>
  <c r="BF12" i="2"/>
  <c r="BO12" i="2" s="1"/>
  <c r="BF18" i="2"/>
  <c r="BO18" i="2" s="1"/>
  <c r="BF24" i="2"/>
  <c r="BO24" i="2" s="1"/>
  <c r="BF30" i="2"/>
  <c r="BO30" i="2" s="1"/>
  <c r="BI10" i="2"/>
  <c r="BR10" i="2" s="1"/>
  <c r="BH11" i="2"/>
  <c r="BQ11" i="2" s="1"/>
  <c r="BI16" i="2"/>
  <c r="BR16" i="2" s="1"/>
  <c r="BH17" i="2"/>
  <c r="BQ17" i="2" s="1"/>
  <c r="BI22" i="2"/>
  <c r="BR22" i="2" s="1"/>
  <c r="BH23" i="2"/>
  <c r="BQ23" i="2" s="1"/>
  <c r="BH29" i="2"/>
  <c r="BQ29" i="2" s="1"/>
  <c r="BV4" i="2" l="1"/>
  <c r="BS4" i="2"/>
  <c r="BT4" i="2"/>
  <c r="BP4" i="2"/>
  <c r="BO4" i="2"/>
  <c r="BQ4" i="2"/>
  <c r="BU4" i="2"/>
  <c r="BR4" i="2"/>
  <c r="CJ10" i="2"/>
  <c r="BZ3" i="2"/>
  <c r="BP6" i="2"/>
  <c r="BS6" i="2"/>
  <c r="BO6" i="2"/>
  <c r="BT6" i="2"/>
  <c r="BV6" i="2"/>
  <c r="BR6" i="2"/>
  <c r="BQ6" i="2"/>
  <c r="BU6" i="2"/>
  <c r="CJ11" i="2" l="1"/>
  <c r="CC9" i="2"/>
  <c r="CB9" i="2" s="1"/>
  <c r="BZ9" i="2" s="1"/>
  <c r="BZ55" i="2" s="1"/>
  <c r="BX55" i="2" s="1"/>
  <c r="CC8" i="2"/>
  <c r="CB8" i="2" s="1"/>
  <c r="BZ8" i="2" s="1"/>
  <c r="BZ54" i="2" s="1"/>
  <c r="BX54" i="2" s="1"/>
  <c r="BZ12" i="2"/>
  <c r="CC7" i="2"/>
  <c r="CB7" i="2" s="1"/>
  <c r="BZ7" i="2" s="1"/>
  <c r="BZ53" i="2" s="1"/>
  <c r="BX53" i="2" s="1"/>
  <c r="CC11" i="2"/>
  <c r="CB11" i="2" s="1"/>
  <c r="CC4" i="2"/>
  <c r="CC10" i="2"/>
  <c r="CB10" i="2" s="1"/>
  <c r="CJ12" i="2" l="1"/>
  <c r="BZ10" i="2"/>
  <c r="BZ56" i="2" s="1"/>
  <c r="BX56" i="2" s="1"/>
  <c r="CC5" i="2"/>
  <c r="CB4" i="2"/>
  <c r="BZ4" i="2" s="1"/>
  <c r="BZ50" i="2" s="1"/>
  <c r="CC19" i="2"/>
  <c r="CB19" i="2" s="1"/>
  <c r="BZ19" i="2" s="1"/>
  <c r="BZ21" i="2"/>
  <c r="BZ30" i="2" s="1"/>
  <c r="BZ39" i="2" s="1"/>
  <c r="CC16" i="2"/>
  <c r="CB16" i="2" s="1"/>
  <c r="BZ16" i="2" s="1"/>
  <c r="CC18" i="2"/>
  <c r="CB18" i="2" s="1"/>
  <c r="BZ18" i="2" s="1"/>
  <c r="CC20" i="2"/>
  <c r="CB20" i="2" s="1"/>
  <c r="CC13" i="2"/>
  <c r="CC17" i="2"/>
  <c r="CB17" i="2" s="1"/>
  <c r="BZ17" i="2" s="1"/>
  <c r="CC46" i="2" l="1"/>
  <c r="CB46" i="2" s="1"/>
  <c r="CC40" i="2"/>
  <c r="CC47" i="2"/>
  <c r="CB47" i="2" s="1"/>
  <c r="CC45" i="2"/>
  <c r="CC43" i="2"/>
  <c r="CC44" i="2"/>
  <c r="BZ64" i="2"/>
  <c r="BX64" i="2" s="1"/>
  <c r="BZ62" i="2"/>
  <c r="BX62" i="2" s="1"/>
  <c r="BZ63" i="2"/>
  <c r="BX63" i="2" s="1"/>
  <c r="BZ61" i="2"/>
  <c r="BX61" i="2" s="1"/>
  <c r="CC37" i="2"/>
  <c r="CB37" i="2" s="1"/>
  <c r="CC35" i="2"/>
  <c r="CC31" i="2"/>
  <c r="CC38" i="2"/>
  <c r="CB38" i="2" s="1"/>
  <c r="CC36" i="2"/>
  <c r="CC34" i="2"/>
  <c r="CJ13" i="2"/>
  <c r="BZ11" i="2"/>
  <c r="BZ57" i="2" s="1"/>
  <c r="BX57" i="2" s="1"/>
  <c r="CC14" i="2"/>
  <c r="CB13" i="2"/>
  <c r="BZ13" i="2" s="1"/>
  <c r="BZ58" i="2" s="1"/>
  <c r="BX58" i="2" s="1"/>
  <c r="CC29" i="2"/>
  <c r="CB29" i="2" s="1"/>
  <c r="CC28" i="2"/>
  <c r="CB28" i="2" s="1"/>
  <c r="CC25" i="2"/>
  <c r="CB25" i="2" s="1"/>
  <c r="BZ25" i="2" s="1"/>
  <c r="CC27" i="2"/>
  <c r="CB27" i="2" s="1"/>
  <c r="BZ27" i="2" s="1"/>
  <c r="CC22" i="2"/>
  <c r="CC26" i="2"/>
  <c r="CB26" i="2" s="1"/>
  <c r="BZ26" i="2" s="1"/>
  <c r="CC6" i="2"/>
  <c r="CB6" i="2" s="1"/>
  <c r="CB5" i="2"/>
  <c r="BZ5" i="2" s="1"/>
  <c r="BX50" i="2"/>
  <c r="BZ20" i="2"/>
  <c r="CB43" i="2" l="1"/>
  <c r="BZ43" i="2" s="1"/>
  <c r="BZ85" i="2" s="1"/>
  <c r="BZ47" i="2"/>
  <c r="BZ89" i="2" s="1"/>
  <c r="BZ46" i="2"/>
  <c r="BZ88" i="2" s="1"/>
  <c r="CB44" i="2"/>
  <c r="BZ44" i="2" s="1"/>
  <c r="BZ86" i="2" s="1"/>
  <c r="CB45" i="2"/>
  <c r="BZ45" i="2" s="1"/>
  <c r="BZ87" i="2" s="1"/>
  <c r="CB40" i="2"/>
  <c r="BZ40" i="2" s="1"/>
  <c r="BZ82" i="2" s="1"/>
  <c r="CC41" i="2"/>
  <c r="BZ71" i="2"/>
  <c r="BX71" i="2" s="1"/>
  <c r="BZ69" i="2"/>
  <c r="BX69" i="2" s="1"/>
  <c r="BZ70" i="2"/>
  <c r="BX70" i="2" s="1"/>
  <c r="BZ65" i="2"/>
  <c r="BX65" i="2" s="1"/>
  <c r="CB31" i="2"/>
  <c r="BZ31" i="2" s="1"/>
  <c r="CC32" i="2"/>
  <c r="CB34" i="2"/>
  <c r="BZ34" i="2" s="1"/>
  <c r="CB35" i="2"/>
  <c r="BZ35" i="2" s="1"/>
  <c r="BZ38" i="2"/>
  <c r="BZ37" i="2"/>
  <c r="CB36" i="2"/>
  <c r="BZ36" i="2" s="1"/>
  <c r="CJ14" i="2"/>
  <c r="CC15" i="2"/>
  <c r="CB15" i="2" s="1"/>
  <c r="CB14" i="2"/>
  <c r="BZ14" i="2" s="1"/>
  <c r="BZ59" i="2" s="1"/>
  <c r="BX59" i="2" s="1"/>
  <c r="BZ6" i="2"/>
  <c r="BZ52" i="2" s="1"/>
  <c r="BX52" i="2" s="1"/>
  <c r="BZ51" i="2"/>
  <c r="BZ28" i="2"/>
  <c r="BZ29" i="2"/>
  <c r="CC23" i="2"/>
  <c r="CB22" i="2"/>
  <c r="BZ22" i="2" s="1"/>
  <c r="BX85" i="2" l="1"/>
  <c r="BZ77" i="2"/>
  <c r="BX77" i="2" s="1"/>
  <c r="BX87" i="2"/>
  <c r="BZ79" i="2"/>
  <c r="BX79" i="2" s="1"/>
  <c r="BZ80" i="2"/>
  <c r="BX80" i="2" s="1"/>
  <c r="BX89" i="2"/>
  <c r="BZ81" i="2"/>
  <c r="BX81" i="2" s="1"/>
  <c r="BX86" i="2"/>
  <c r="BZ78" i="2"/>
  <c r="BX78" i="2" s="1"/>
  <c r="BX82" i="2"/>
  <c r="BZ74" i="2"/>
  <c r="BX74" i="2" s="1"/>
  <c r="CB41" i="2"/>
  <c r="BZ41" i="2" s="1"/>
  <c r="CC42" i="2"/>
  <c r="CB42" i="2" s="1"/>
  <c r="BZ73" i="2"/>
  <c r="BX73" i="2" s="1"/>
  <c r="BX88" i="2"/>
  <c r="BZ72" i="2"/>
  <c r="BX72" i="2" s="1"/>
  <c r="BZ66" i="2"/>
  <c r="BX66" i="2" s="1"/>
  <c r="CC33" i="2"/>
  <c r="CB33" i="2" s="1"/>
  <c r="CB32" i="2"/>
  <c r="BZ32" i="2" s="1"/>
  <c r="BZ75" i="2" s="1"/>
  <c r="BX75" i="2" s="1"/>
  <c r="CJ15" i="2"/>
  <c r="CC24" i="2"/>
  <c r="CB24" i="2" s="1"/>
  <c r="CB23" i="2"/>
  <c r="BZ23" i="2" s="1"/>
  <c r="BZ67" i="2" s="1"/>
  <c r="BX67" i="2" s="1"/>
  <c r="BX51" i="2"/>
  <c r="BZ15" i="2"/>
  <c r="BZ42" i="2" l="1"/>
  <c r="BZ84" i="2" s="1"/>
  <c r="BZ83" i="2"/>
  <c r="BZ33" i="2"/>
  <c r="BZ60" i="2"/>
  <c r="BX60" i="2" s="1"/>
  <c r="CJ16" i="2"/>
  <c r="BZ24" i="2"/>
  <c r="BX84" i="2" l="1"/>
  <c r="BZ76" i="2"/>
  <c r="BX76" i="2" s="1"/>
  <c r="BZ68" i="2"/>
  <c r="BX68" i="2" s="1"/>
  <c r="BX83" i="2"/>
  <c r="AE25" i="1"/>
  <c r="CJ17" i="2"/>
  <c r="CK9" i="2" l="1"/>
  <c r="CV9" i="2" s="1" a="1"/>
  <c r="CV9" i="2" s="1"/>
  <c r="CK11" i="2"/>
  <c r="CL11" i="2" s="1" a="1"/>
  <c r="CL11" i="2" s="1"/>
  <c r="CK10" i="2"/>
  <c r="CL10" i="2" s="1" a="1"/>
  <c r="CL10" i="2" s="1"/>
  <c r="CK13" i="2"/>
  <c r="CL13" i="2" s="1" a="1"/>
  <c r="CL13" i="2" s="1"/>
  <c r="CK16" i="2"/>
  <c r="CL16" i="2" s="1" a="1"/>
  <c r="CL16" i="2" s="1"/>
  <c r="CK12" i="2"/>
  <c r="CL12" i="2" s="1" a="1"/>
  <c r="CL12" i="2" s="1"/>
  <c r="CK15" i="2"/>
  <c r="CL15" i="2" s="1" a="1"/>
  <c r="CL15" i="2" s="1"/>
  <c r="CK14" i="2"/>
  <c r="CL14" i="2" s="1" a="1"/>
  <c r="CL14" i="2" s="1"/>
  <c r="CJ18" i="2"/>
  <c r="CK17" i="2"/>
  <c r="CL17" i="2" s="1" a="1"/>
  <c r="CL17" i="2" s="1"/>
  <c r="CL9" i="2" l="1" a="1"/>
  <c r="CL9" i="2" s="1"/>
  <c r="CX9" i="2" s="1"/>
  <c r="CJ19" i="2"/>
  <c r="CK18" i="2"/>
  <c r="CL18" i="2" s="1" a="1"/>
  <c r="CL18" i="2" s="1"/>
  <c r="CO9" i="2" l="1"/>
  <c r="CJ20" i="2"/>
  <c r="CK19" i="2"/>
  <c r="CL19" i="2" s="1" a="1"/>
  <c r="CL19" i="2" s="1"/>
  <c r="CJ21" i="2" l="1"/>
  <c r="CK20" i="2"/>
  <c r="CL20" i="2" s="1" a="1"/>
  <c r="CL20" i="2" s="1"/>
  <c r="CJ22" i="2" l="1"/>
  <c r="CK21" i="2"/>
  <c r="CL21" i="2" s="1" a="1"/>
  <c r="CL21" i="2" s="1"/>
  <c r="CJ23" i="2" l="1"/>
  <c r="CK22" i="2"/>
  <c r="CL22" i="2" s="1" a="1"/>
  <c r="CL22" i="2" s="1"/>
  <c r="CJ24" i="2" l="1"/>
  <c r="CK23" i="2"/>
  <c r="CL23" i="2" s="1" a="1"/>
  <c r="CL23" i="2" s="1"/>
  <c r="CJ25" i="2" l="1"/>
  <c r="CK24" i="2"/>
  <c r="CL24" i="2" s="1" a="1"/>
  <c r="CL24" i="2" s="1"/>
  <c r="CJ26" i="2" l="1"/>
  <c r="CK25" i="2"/>
  <c r="CL25" i="2" s="1" a="1"/>
  <c r="CL25" i="2" s="1"/>
  <c r="CJ27" i="2" l="1"/>
  <c r="CK26" i="2"/>
  <c r="CL26" i="2" s="1" a="1"/>
  <c r="CL26" i="2" s="1"/>
  <c r="CJ28" i="2" l="1"/>
  <c r="CK27" i="2"/>
  <c r="CL27" i="2" s="1" a="1"/>
  <c r="CL27" i="2" s="1"/>
  <c r="CJ29" i="2" l="1"/>
  <c r="CK28" i="2"/>
  <c r="CL28" i="2" s="1" a="1"/>
  <c r="CL28" i="2" s="1"/>
  <c r="CJ30" i="2" l="1"/>
  <c r="CK29" i="2"/>
  <c r="CL29" i="2" s="1" a="1"/>
  <c r="CL29" i="2" s="1"/>
  <c r="CJ31" i="2" l="1"/>
  <c r="CK30" i="2"/>
  <c r="CL30" i="2" s="1" a="1"/>
  <c r="CL30" i="2" s="1"/>
  <c r="CJ32" i="2" l="1"/>
  <c r="CK31" i="2"/>
  <c r="CL31" i="2" s="1" a="1"/>
  <c r="CL31" i="2" s="1"/>
  <c r="CJ33" i="2" l="1"/>
  <c r="CK32" i="2"/>
  <c r="CL32" i="2" s="1" a="1"/>
  <c r="CL32" i="2" s="1"/>
  <c r="CJ34" i="2" l="1"/>
  <c r="CK33" i="2"/>
  <c r="CL33" i="2" s="1" a="1"/>
  <c r="CL33" i="2" s="1"/>
  <c r="CJ35" i="2" l="1"/>
  <c r="CK34" i="2"/>
  <c r="CL34" i="2" s="1" a="1"/>
  <c r="CL34" i="2" s="1"/>
  <c r="CJ36" i="2" l="1"/>
  <c r="CK35" i="2"/>
  <c r="CL35" i="2" s="1" a="1"/>
  <c r="CL35" i="2" s="1"/>
  <c r="CJ37" i="2" l="1"/>
  <c r="CK36" i="2"/>
  <c r="CL36" i="2" s="1" a="1"/>
  <c r="CL36" i="2" s="1"/>
  <c r="CJ38" i="2" l="1"/>
  <c r="CK37" i="2"/>
  <c r="CL37" i="2" s="1" a="1"/>
  <c r="CL37" i="2" s="1"/>
  <c r="CJ39" i="2" l="1"/>
  <c r="CK38" i="2"/>
  <c r="CL38" i="2" s="1" a="1"/>
  <c r="CL38" i="2" s="1"/>
  <c r="CJ40" i="2" l="1"/>
  <c r="CK39" i="2"/>
  <c r="CL39" i="2" s="1" a="1"/>
  <c r="CL39" i="2" s="1"/>
  <c r="CJ41" i="2" l="1"/>
  <c r="CK40" i="2"/>
  <c r="CL40" i="2" s="1" a="1"/>
  <c r="CL40" i="2" s="1"/>
  <c r="CJ42" i="2" l="1"/>
  <c r="CK41" i="2"/>
  <c r="CL41" i="2" s="1" a="1"/>
  <c r="CL41" i="2" s="1"/>
  <c r="CJ43" i="2" l="1"/>
  <c r="CK42" i="2"/>
  <c r="CL42" i="2" s="1" a="1"/>
  <c r="CL42" i="2" s="1"/>
  <c r="CJ44" i="2" l="1"/>
  <c r="CK43" i="2"/>
  <c r="CL43" i="2" s="1" a="1"/>
  <c r="CL43" i="2" s="1"/>
  <c r="CJ45" i="2" l="1"/>
  <c r="CK44" i="2"/>
  <c r="CL44" i="2" s="1" a="1"/>
  <c r="CL44" i="2" s="1"/>
  <c r="CJ46" i="2" l="1"/>
  <c r="CK45" i="2"/>
  <c r="CL45" i="2" s="1" a="1"/>
  <c r="CL45" i="2" s="1"/>
  <c r="CJ47" i="2" l="1"/>
  <c r="CK46" i="2"/>
  <c r="CL46" i="2" s="1" a="1"/>
  <c r="CL46" i="2" s="1"/>
  <c r="CJ48" i="2" l="1"/>
  <c r="CK47" i="2"/>
  <c r="CL47" i="2" s="1" a="1"/>
  <c r="CL47" i="2" s="1"/>
  <c r="CJ49" i="2" l="1"/>
  <c r="CK48" i="2"/>
  <c r="CL48" i="2" s="1" a="1"/>
  <c r="CL48" i="2" s="1"/>
  <c r="CJ50" i="2" l="1"/>
  <c r="CK49" i="2"/>
  <c r="CL49" i="2" s="1" a="1"/>
  <c r="CL49" i="2" s="1"/>
  <c r="CJ51" i="2" l="1"/>
  <c r="CK50" i="2"/>
  <c r="CL50" i="2" s="1" a="1"/>
  <c r="CL50" i="2" s="1"/>
  <c r="CJ52" i="2" l="1"/>
  <c r="CK51" i="2"/>
  <c r="CL51" i="2" s="1" a="1"/>
  <c r="CL51" i="2" s="1"/>
  <c r="CJ53" i="2" l="1"/>
  <c r="CK52" i="2"/>
  <c r="CL52" i="2" s="1" a="1"/>
  <c r="CL52" i="2" s="1"/>
  <c r="CJ54" i="2" l="1"/>
  <c r="CK53" i="2"/>
  <c r="CL53" i="2" s="1" a="1"/>
  <c r="CL53" i="2" s="1"/>
  <c r="CJ55" i="2" l="1"/>
  <c r="CK54" i="2"/>
  <c r="CL54" i="2" s="1" a="1"/>
  <c r="CL54" i="2" s="1"/>
  <c r="CJ56" i="2" l="1"/>
  <c r="CK55" i="2"/>
  <c r="CL55" i="2" s="1" a="1"/>
  <c r="CL55" i="2" s="1"/>
  <c r="CJ57" i="2" l="1"/>
  <c r="CK56" i="2"/>
  <c r="CL56" i="2" s="1" a="1"/>
  <c r="CL56" i="2" s="1"/>
  <c r="CJ58" i="2" l="1"/>
  <c r="CK57" i="2"/>
  <c r="CL57" i="2" s="1" a="1"/>
  <c r="CL57" i="2" s="1"/>
  <c r="CJ59" i="2" l="1"/>
  <c r="CK58" i="2"/>
  <c r="CL58" i="2" s="1" a="1"/>
  <c r="CL58" i="2" s="1"/>
  <c r="CJ60" i="2" l="1"/>
  <c r="CK59" i="2"/>
  <c r="CL59" i="2" s="1" a="1"/>
  <c r="CL59" i="2" s="1"/>
  <c r="CJ61" i="2" l="1"/>
  <c r="CK60" i="2"/>
  <c r="CL60" i="2" s="1" a="1"/>
  <c r="CL60" i="2" s="1"/>
  <c r="CJ62" i="2" l="1"/>
  <c r="CK61" i="2"/>
  <c r="CL61" i="2" s="1" a="1"/>
  <c r="CL61" i="2" s="1"/>
  <c r="CJ63" i="2" l="1"/>
  <c r="CK62" i="2"/>
  <c r="CL62" i="2" s="1" a="1"/>
  <c r="CL62" i="2" s="1"/>
  <c r="CJ64" i="2" l="1"/>
  <c r="CK63" i="2"/>
  <c r="CL63" i="2" s="1" a="1"/>
  <c r="CL63" i="2" s="1"/>
  <c r="CJ65" i="2" l="1"/>
  <c r="CK64" i="2"/>
  <c r="CL64" i="2" s="1" a="1"/>
  <c r="CL64" i="2" s="1"/>
  <c r="CJ66" i="2" l="1"/>
  <c r="CK65" i="2"/>
  <c r="CL65" i="2" s="1" a="1"/>
  <c r="CL65" i="2" s="1"/>
  <c r="CJ67" i="2" l="1"/>
  <c r="CK66" i="2"/>
  <c r="CL66" i="2" s="1" a="1"/>
  <c r="CL66" i="2" s="1"/>
  <c r="CJ68" i="2" l="1"/>
  <c r="CK67" i="2"/>
  <c r="CL67" i="2" s="1" a="1"/>
  <c r="CL67" i="2" s="1"/>
  <c r="CJ69" i="2" l="1"/>
  <c r="CK68" i="2"/>
  <c r="CL68" i="2" s="1" a="1"/>
  <c r="CL68" i="2" s="1"/>
  <c r="CJ70" i="2" l="1"/>
  <c r="CK69" i="2"/>
  <c r="CL69" i="2" s="1" a="1"/>
  <c r="CL69" i="2" s="1"/>
  <c r="CJ71" i="2" l="1"/>
  <c r="CK70" i="2"/>
  <c r="CL70" i="2" s="1" a="1"/>
  <c r="CL70" i="2" s="1"/>
  <c r="CJ72" i="2" l="1"/>
  <c r="CK71" i="2"/>
  <c r="CL71" i="2" s="1" a="1"/>
  <c r="CL71" i="2" s="1"/>
  <c r="CJ73" i="2" l="1"/>
  <c r="CK72" i="2"/>
  <c r="CL72" i="2" s="1" a="1"/>
  <c r="CL72" i="2" s="1"/>
  <c r="CJ74" i="2" l="1"/>
  <c r="CK73" i="2"/>
  <c r="CL73" i="2" s="1" a="1"/>
  <c r="CL73" i="2" s="1"/>
  <c r="CJ75" i="2" l="1"/>
  <c r="CK74" i="2"/>
  <c r="CL74" i="2" s="1" a="1"/>
  <c r="CL74" i="2" s="1"/>
  <c r="CJ76" i="2" l="1"/>
  <c r="CK75" i="2"/>
  <c r="CL75" i="2" s="1" a="1"/>
  <c r="CL75" i="2" s="1"/>
  <c r="CJ77" i="2" l="1"/>
  <c r="CK76" i="2"/>
  <c r="CL76" i="2" s="1" a="1"/>
  <c r="CL76" i="2" s="1"/>
  <c r="CJ78" i="2" l="1"/>
  <c r="CK77" i="2"/>
  <c r="CL77" i="2" s="1" a="1"/>
  <c r="CL77" i="2" s="1"/>
  <c r="CJ79" i="2" l="1"/>
  <c r="CK78" i="2"/>
  <c r="CL78" i="2" s="1" a="1"/>
  <c r="CL78" i="2" s="1"/>
  <c r="CJ80" i="2" l="1"/>
  <c r="CK79" i="2"/>
  <c r="CL79" i="2" s="1" a="1"/>
  <c r="CL79" i="2" s="1"/>
  <c r="CJ81" i="2" l="1"/>
  <c r="CK80" i="2"/>
  <c r="CL80" i="2" s="1" a="1"/>
  <c r="CL80" i="2" s="1"/>
  <c r="CJ82" i="2" l="1"/>
  <c r="CK81" i="2"/>
  <c r="CL81" i="2" s="1" a="1"/>
  <c r="CL81" i="2" s="1"/>
  <c r="CJ83" i="2" l="1"/>
  <c r="CK82" i="2"/>
  <c r="CL82" i="2" s="1" a="1"/>
  <c r="CL82" i="2" s="1"/>
  <c r="CJ84" i="2" l="1"/>
  <c r="CK83" i="2"/>
  <c r="CL83" i="2" s="1" a="1"/>
  <c r="CL83" i="2" s="1"/>
  <c r="CJ85" i="2" l="1"/>
  <c r="CK84" i="2"/>
  <c r="CL84" i="2" s="1" a="1"/>
  <c r="CL84" i="2" s="1"/>
  <c r="CJ86" i="2" l="1"/>
  <c r="CK85" i="2"/>
  <c r="CL85" i="2" s="1" a="1"/>
  <c r="CL85" i="2" s="1"/>
  <c r="CJ87" i="2" l="1"/>
  <c r="CK86" i="2"/>
  <c r="CL86" i="2" s="1" a="1"/>
  <c r="CL86" i="2" s="1"/>
  <c r="CJ88" i="2" l="1"/>
  <c r="CK87" i="2"/>
  <c r="CL87" i="2" s="1" a="1"/>
  <c r="CL87" i="2" s="1"/>
  <c r="CJ89" i="2" l="1"/>
  <c r="CK88" i="2"/>
  <c r="CL88" i="2" s="1" a="1"/>
  <c r="CL88" i="2" s="1"/>
  <c r="CJ90" i="2" l="1"/>
  <c r="CK89" i="2"/>
  <c r="CL89" i="2" s="1" a="1"/>
  <c r="CL89" i="2" s="1"/>
  <c r="CJ91" i="2" l="1"/>
  <c r="CK90" i="2"/>
  <c r="CL90" i="2" s="1" a="1"/>
  <c r="CL90" i="2" s="1"/>
  <c r="CJ92" i="2" l="1"/>
  <c r="CK91" i="2"/>
  <c r="CL91" i="2" s="1" a="1"/>
  <c r="CL91" i="2" s="1"/>
  <c r="CJ93" i="2" l="1"/>
  <c r="CK92" i="2"/>
  <c r="CL92" i="2" s="1" a="1"/>
  <c r="CL92" i="2" s="1"/>
  <c r="CJ94" i="2" l="1"/>
  <c r="CK93" i="2"/>
  <c r="CL93" i="2" s="1" a="1"/>
  <c r="CL93" i="2" s="1"/>
  <c r="CJ95" i="2" l="1"/>
  <c r="CK94" i="2"/>
  <c r="CL94" i="2" s="1" a="1"/>
  <c r="CL94" i="2" s="1"/>
  <c r="CJ96" i="2" l="1"/>
  <c r="CK95" i="2"/>
  <c r="CL95" i="2" s="1" a="1"/>
  <c r="CL95" i="2" s="1"/>
  <c r="CJ97" i="2" l="1"/>
  <c r="CK96" i="2"/>
  <c r="CL96" i="2" s="1" a="1"/>
  <c r="CL96" i="2" s="1"/>
  <c r="CJ98" i="2" l="1"/>
  <c r="CK97" i="2"/>
  <c r="CL97" i="2" s="1" a="1"/>
  <c r="CL97" i="2" s="1"/>
  <c r="CJ99" i="2" l="1"/>
  <c r="CK98" i="2"/>
  <c r="CL98" i="2" s="1" a="1"/>
  <c r="CL98" i="2" s="1"/>
  <c r="CJ100" i="2" l="1"/>
  <c r="CK99" i="2"/>
  <c r="CL99" i="2" s="1" a="1"/>
  <c r="CL99" i="2" s="1"/>
  <c r="CJ101" i="2" l="1"/>
  <c r="CK100" i="2"/>
  <c r="CL100" i="2" s="1" a="1"/>
  <c r="CL100" i="2" s="1"/>
  <c r="CJ102" i="2" l="1"/>
  <c r="CK101" i="2"/>
  <c r="CL101" i="2" s="1" a="1"/>
  <c r="CL101" i="2" s="1"/>
  <c r="CJ103" i="2" l="1"/>
  <c r="CK102" i="2"/>
  <c r="CL102" i="2" s="1" a="1"/>
  <c r="CL102" i="2" s="1"/>
  <c r="CJ104" i="2" l="1"/>
  <c r="CK103" i="2"/>
  <c r="CL103" i="2" s="1" a="1"/>
  <c r="CL103" i="2" s="1"/>
  <c r="CJ105" i="2" l="1"/>
  <c r="CK104" i="2"/>
  <c r="CL104" i="2" s="1" a="1"/>
  <c r="CL104" i="2" s="1"/>
  <c r="CJ106" i="2" l="1"/>
  <c r="CK105" i="2"/>
  <c r="CL105" i="2" s="1" a="1"/>
  <c r="CL105" i="2" s="1"/>
  <c r="CJ107" i="2" l="1"/>
  <c r="CK106" i="2"/>
  <c r="CL106" i="2" s="1" a="1"/>
  <c r="CL106" i="2" s="1"/>
  <c r="CJ108" i="2" l="1"/>
  <c r="CK107" i="2"/>
  <c r="CL107" i="2" s="1" a="1"/>
  <c r="CL107" i="2" s="1"/>
  <c r="CJ109" i="2" l="1"/>
  <c r="CK108" i="2"/>
  <c r="CL108" i="2" s="1" a="1"/>
  <c r="CL108" i="2" s="1"/>
  <c r="CJ110" i="2" l="1"/>
  <c r="CK109" i="2"/>
  <c r="CL109" i="2" s="1" a="1"/>
  <c r="CL109" i="2" s="1"/>
  <c r="CJ111" i="2" l="1"/>
  <c r="CK110" i="2"/>
  <c r="CL110" i="2" s="1" a="1"/>
  <c r="CL110" i="2" s="1"/>
  <c r="CJ112" i="2" l="1"/>
  <c r="CK111" i="2"/>
  <c r="CL111" i="2" s="1" a="1"/>
  <c r="CL111" i="2" s="1"/>
  <c r="CJ113" i="2" l="1"/>
  <c r="CK112" i="2"/>
  <c r="CL112" i="2" s="1" a="1"/>
  <c r="CL112" i="2" s="1"/>
  <c r="CJ114" i="2" l="1"/>
  <c r="CK113" i="2"/>
  <c r="CL113" i="2" s="1" a="1"/>
  <c r="CL113" i="2" s="1"/>
  <c r="CJ115" i="2" l="1"/>
  <c r="CK114" i="2"/>
  <c r="CL114" i="2" s="1" a="1"/>
  <c r="CL114" i="2" s="1"/>
  <c r="CJ116" i="2" l="1"/>
  <c r="CK115" i="2"/>
  <c r="CL115" i="2" s="1" a="1"/>
  <c r="CL115" i="2" s="1"/>
  <c r="CJ117" i="2" l="1"/>
  <c r="CK116" i="2"/>
  <c r="CL116" i="2" s="1" a="1"/>
  <c r="CL116" i="2" s="1"/>
  <c r="CJ118" i="2" l="1"/>
  <c r="CK117" i="2"/>
  <c r="CL117" i="2" s="1" a="1"/>
  <c r="CL117" i="2" s="1"/>
  <c r="CJ119" i="2" l="1"/>
  <c r="CK118" i="2"/>
  <c r="CL118" i="2" s="1" a="1"/>
  <c r="CL118" i="2" s="1"/>
  <c r="CJ120" i="2" l="1"/>
  <c r="CK119" i="2"/>
  <c r="CL119" i="2" s="1" a="1"/>
  <c r="CL119" i="2" s="1"/>
  <c r="CJ121" i="2" l="1"/>
  <c r="CK120" i="2"/>
  <c r="CL120" i="2" s="1" a="1"/>
  <c r="CL120" i="2" s="1"/>
  <c r="CJ122" i="2" l="1"/>
  <c r="CK121" i="2"/>
  <c r="CL121" i="2" s="1" a="1"/>
  <c r="CL121" i="2" s="1"/>
  <c r="CJ123" i="2" l="1"/>
  <c r="CK122" i="2"/>
  <c r="CL122" i="2" s="1" a="1"/>
  <c r="CL122" i="2" s="1"/>
  <c r="CJ124" i="2" l="1"/>
  <c r="CK123" i="2"/>
  <c r="CL123" i="2" s="1" a="1"/>
  <c r="CL123" i="2" s="1"/>
  <c r="CJ125" i="2" l="1"/>
  <c r="CK124" i="2"/>
  <c r="CL124" i="2" s="1" a="1"/>
  <c r="CL124" i="2" s="1"/>
  <c r="CJ126" i="2" l="1"/>
  <c r="CK125" i="2"/>
  <c r="CL125" i="2" s="1" a="1"/>
  <c r="CL125" i="2" s="1"/>
  <c r="CJ127" i="2" l="1"/>
  <c r="CK126" i="2"/>
  <c r="CL126" i="2" s="1" a="1"/>
  <c r="CL126" i="2" s="1"/>
  <c r="CJ128" i="2" l="1"/>
  <c r="CK127" i="2"/>
  <c r="CL127" i="2" s="1" a="1"/>
  <c r="CL127" i="2" s="1"/>
  <c r="CJ129" i="2" l="1"/>
  <c r="CK128" i="2"/>
  <c r="CL128" i="2" s="1" a="1"/>
  <c r="CL128" i="2" s="1"/>
  <c r="CJ130" i="2" l="1"/>
  <c r="CK129" i="2"/>
  <c r="CL129" i="2" s="1" a="1"/>
  <c r="CL129" i="2" s="1"/>
  <c r="CJ131" i="2" l="1"/>
  <c r="CK130" i="2"/>
  <c r="CL130" i="2" s="1" a="1"/>
  <c r="CL130" i="2" s="1"/>
  <c r="CJ132" i="2" l="1"/>
  <c r="CK131" i="2"/>
  <c r="CL131" i="2" s="1" a="1"/>
  <c r="CL131" i="2" s="1"/>
  <c r="CJ133" i="2" l="1"/>
  <c r="CK132" i="2"/>
  <c r="CL132" i="2" s="1" a="1"/>
  <c r="CL132" i="2" s="1"/>
  <c r="CJ134" i="2" l="1"/>
  <c r="CK133" i="2"/>
  <c r="CL133" i="2" s="1" a="1"/>
  <c r="CL133" i="2" s="1"/>
  <c r="CJ135" i="2" l="1"/>
  <c r="CK134" i="2"/>
  <c r="CL134" i="2" s="1" a="1"/>
  <c r="CL134" i="2" s="1"/>
  <c r="CJ136" i="2" l="1"/>
  <c r="CK135" i="2"/>
  <c r="CL135" i="2" s="1" a="1"/>
  <c r="CL135" i="2" s="1"/>
  <c r="CJ137" i="2" l="1"/>
  <c r="CK136" i="2"/>
  <c r="CL136" i="2" s="1" a="1"/>
  <c r="CL136" i="2" s="1"/>
  <c r="CJ138" i="2" l="1"/>
  <c r="CK137" i="2"/>
  <c r="CL137" i="2" s="1" a="1"/>
  <c r="CL137" i="2" s="1"/>
  <c r="CJ139" i="2" l="1"/>
  <c r="CK138" i="2"/>
  <c r="CL138" i="2" s="1" a="1"/>
  <c r="CL138" i="2" s="1"/>
  <c r="CJ140" i="2" l="1"/>
  <c r="CK139" i="2"/>
  <c r="CL139" i="2" s="1" a="1"/>
  <c r="CL139" i="2" s="1"/>
  <c r="CJ141" i="2" l="1"/>
  <c r="CK140" i="2"/>
  <c r="CL140" i="2" s="1" a="1"/>
  <c r="CL140" i="2" s="1"/>
  <c r="CJ142" i="2" l="1"/>
  <c r="CK141" i="2"/>
  <c r="CL141" i="2" s="1" a="1"/>
  <c r="CL141" i="2" s="1"/>
  <c r="CJ143" i="2" l="1"/>
  <c r="CK142" i="2"/>
  <c r="CL142" i="2" s="1" a="1"/>
  <c r="CL142" i="2" s="1"/>
  <c r="CJ144" i="2" l="1"/>
  <c r="CK143" i="2"/>
  <c r="CL143" i="2" s="1" a="1"/>
  <c r="CL143" i="2" s="1"/>
  <c r="CJ145" i="2" l="1"/>
  <c r="CK144" i="2"/>
  <c r="CL144" i="2" s="1" a="1"/>
  <c r="CL144" i="2" s="1"/>
  <c r="CJ146" i="2" l="1"/>
  <c r="CK145" i="2"/>
  <c r="CL145" i="2" s="1" a="1"/>
  <c r="CL145" i="2" s="1"/>
  <c r="CJ147" i="2" l="1"/>
  <c r="CK146" i="2"/>
  <c r="CL146" i="2" s="1" a="1"/>
  <c r="CL146" i="2" s="1"/>
  <c r="CJ148" i="2" l="1"/>
  <c r="CK147" i="2"/>
  <c r="CL147" i="2" s="1" a="1"/>
  <c r="CL147" i="2" s="1"/>
  <c r="CJ149" i="2" l="1"/>
  <c r="CK148" i="2"/>
  <c r="CL148" i="2" s="1" a="1"/>
  <c r="CL148" i="2" s="1"/>
  <c r="CJ150" i="2" l="1"/>
  <c r="CK149" i="2"/>
  <c r="CL149" i="2" s="1" a="1"/>
  <c r="CL149" i="2" s="1"/>
  <c r="CJ151" i="2" l="1"/>
  <c r="CK150" i="2"/>
  <c r="CL150" i="2" s="1" a="1"/>
  <c r="CL150" i="2" s="1"/>
  <c r="CJ152" i="2" l="1"/>
  <c r="CK151" i="2"/>
  <c r="CL151" i="2" s="1" a="1"/>
  <c r="CL151" i="2" s="1"/>
  <c r="CJ153" i="2" l="1"/>
  <c r="CK152" i="2"/>
  <c r="CL152" i="2" s="1" a="1"/>
  <c r="CL152" i="2" s="1"/>
  <c r="CJ154" i="2" l="1"/>
  <c r="CK153" i="2"/>
  <c r="CL153" i="2" s="1" a="1"/>
  <c r="CL153" i="2" s="1"/>
  <c r="CJ155" i="2" l="1"/>
  <c r="CK154" i="2"/>
  <c r="CL154" i="2" s="1" a="1"/>
  <c r="CL154" i="2" s="1"/>
  <c r="CJ156" i="2" l="1"/>
  <c r="CK155" i="2"/>
  <c r="CL155" i="2" s="1" a="1"/>
  <c r="CL155" i="2" s="1"/>
  <c r="CJ157" i="2" l="1"/>
  <c r="CK156" i="2"/>
  <c r="CL156" i="2" s="1" a="1"/>
  <c r="CL156" i="2" s="1"/>
  <c r="CJ158" i="2" l="1"/>
  <c r="CK157" i="2"/>
  <c r="CL157" i="2" s="1" a="1"/>
  <c r="CL157" i="2" s="1"/>
  <c r="CJ159" i="2" l="1"/>
  <c r="CK158" i="2"/>
  <c r="CL158" i="2" s="1" a="1"/>
  <c r="CL158" i="2" s="1"/>
  <c r="CJ160" i="2" l="1"/>
  <c r="CK159" i="2"/>
  <c r="CL159" i="2" s="1" a="1"/>
  <c r="CL159" i="2" s="1"/>
  <c r="CJ161" i="2" l="1"/>
  <c r="CK160" i="2"/>
  <c r="CL160" i="2" s="1" a="1"/>
  <c r="CL160" i="2" s="1"/>
  <c r="CJ162" i="2" l="1"/>
  <c r="CK161" i="2"/>
  <c r="CL161" i="2" s="1" a="1"/>
  <c r="CL161" i="2" s="1"/>
  <c r="CJ163" i="2" l="1"/>
  <c r="CK162" i="2"/>
  <c r="CL162" i="2" s="1" a="1"/>
  <c r="CL162" i="2" s="1"/>
  <c r="CJ164" i="2" l="1"/>
  <c r="CK163" i="2"/>
  <c r="CL163" i="2" s="1" a="1"/>
  <c r="CL163" i="2" s="1"/>
  <c r="CJ165" i="2" l="1"/>
  <c r="CK164" i="2"/>
  <c r="CL164" i="2" s="1" a="1"/>
  <c r="CL164" i="2" s="1"/>
  <c r="CJ166" i="2" l="1"/>
  <c r="CK165" i="2"/>
  <c r="CL165" i="2" s="1" a="1"/>
  <c r="CL165" i="2" s="1"/>
  <c r="CJ167" i="2" l="1"/>
  <c r="CK166" i="2"/>
  <c r="CL166" i="2" s="1" a="1"/>
  <c r="CL166" i="2" s="1"/>
  <c r="CJ168" i="2" l="1"/>
  <c r="CK167" i="2"/>
  <c r="CL167" i="2" s="1" a="1"/>
  <c r="CL167" i="2" s="1"/>
  <c r="CJ169" i="2" l="1"/>
  <c r="CK168" i="2"/>
  <c r="CL168" i="2" s="1" a="1"/>
  <c r="CL168" i="2" s="1"/>
  <c r="CJ170" i="2" l="1"/>
  <c r="CK169" i="2"/>
  <c r="CL169" i="2" s="1" a="1"/>
  <c r="CL169" i="2" s="1"/>
  <c r="CJ171" i="2" l="1"/>
  <c r="CK170" i="2"/>
  <c r="CL170" i="2" s="1" a="1"/>
  <c r="CL170" i="2" s="1"/>
  <c r="CJ172" i="2" l="1"/>
  <c r="CK171" i="2"/>
  <c r="CL171" i="2" s="1" a="1"/>
  <c r="CL171" i="2" s="1"/>
  <c r="CJ173" i="2" l="1"/>
  <c r="CK172" i="2"/>
  <c r="CL172" i="2" s="1" a="1"/>
  <c r="CL172" i="2" s="1"/>
  <c r="CJ174" i="2" l="1"/>
  <c r="CK173" i="2"/>
  <c r="CL173" i="2" s="1" a="1"/>
  <c r="CL173" i="2" s="1"/>
  <c r="CJ175" i="2" l="1"/>
  <c r="CK174" i="2"/>
  <c r="CL174" i="2" s="1" a="1"/>
  <c r="CL174" i="2" s="1"/>
  <c r="CJ176" i="2" l="1"/>
  <c r="CK175" i="2"/>
  <c r="CL175" i="2" s="1" a="1"/>
  <c r="CL175" i="2" s="1"/>
  <c r="CJ177" i="2" l="1"/>
  <c r="CK176" i="2"/>
  <c r="CL176" i="2" s="1" a="1"/>
  <c r="CL176" i="2" s="1"/>
  <c r="CJ178" i="2" l="1"/>
  <c r="CK177" i="2"/>
  <c r="CL177" i="2" s="1" a="1"/>
  <c r="CL177" i="2" s="1"/>
  <c r="CJ179" i="2" l="1"/>
  <c r="CK178" i="2"/>
  <c r="CL178" i="2" s="1" a="1"/>
  <c r="CL178" i="2" s="1"/>
  <c r="CJ180" i="2" l="1"/>
  <c r="CK179" i="2"/>
  <c r="CL179" i="2" s="1" a="1"/>
  <c r="CL179" i="2" s="1"/>
  <c r="CJ181" i="2" l="1"/>
  <c r="CK180" i="2"/>
  <c r="CL180" i="2" s="1" a="1"/>
  <c r="CL180" i="2" s="1"/>
  <c r="CJ182" i="2" l="1"/>
  <c r="CK181" i="2"/>
  <c r="CL181" i="2" s="1" a="1"/>
  <c r="CL181" i="2" s="1"/>
  <c r="CJ183" i="2" l="1"/>
  <c r="CK182" i="2"/>
  <c r="CL182" i="2" s="1" a="1"/>
  <c r="CL182" i="2" s="1"/>
  <c r="CJ184" i="2" l="1"/>
  <c r="CK183" i="2"/>
  <c r="CL183" i="2" s="1" a="1"/>
  <c r="CL183" i="2" s="1"/>
  <c r="CJ185" i="2" l="1"/>
  <c r="CK184" i="2"/>
  <c r="CL184" i="2" s="1" a="1"/>
  <c r="CL184" i="2" s="1"/>
  <c r="CJ186" i="2" l="1"/>
  <c r="CK185" i="2"/>
  <c r="CL185" i="2" s="1" a="1"/>
  <c r="CL185" i="2" s="1"/>
  <c r="CJ187" i="2" l="1"/>
  <c r="CK186" i="2"/>
  <c r="CL186" i="2" s="1" a="1"/>
  <c r="CL186" i="2" s="1"/>
  <c r="CJ188" i="2" l="1"/>
  <c r="CK187" i="2"/>
  <c r="CL187" i="2" s="1" a="1"/>
  <c r="CL187" i="2" s="1"/>
  <c r="CJ189" i="2" l="1"/>
  <c r="CK188" i="2"/>
  <c r="CL188" i="2" s="1" a="1"/>
  <c r="CL188" i="2" s="1"/>
  <c r="CJ190" i="2" l="1"/>
  <c r="CK189" i="2"/>
  <c r="CL189" i="2" s="1" a="1"/>
  <c r="CL189" i="2" s="1"/>
  <c r="CJ191" i="2" l="1"/>
  <c r="CK190" i="2"/>
  <c r="CL190" i="2" s="1" a="1"/>
  <c r="CL190" i="2" s="1"/>
  <c r="CJ192" i="2" l="1"/>
  <c r="CK191" i="2"/>
  <c r="CL191" i="2" s="1" a="1"/>
  <c r="CL191" i="2" s="1"/>
  <c r="CJ193" i="2" l="1"/>
  <c r="CK192" i="2"/>
  <c r="CL192" i="2" s="1" a="1"/>
  <c r="CL192" i="2" s="1"/>
  <c r="CJ194" i="2" l="1"/>
  <c r="CK193" i="2"/>
  <c r="CL193" i="2" s="1" a="1"/>
  <c r="CL193" i="2" s="1"/>
  <c r="CJ195" i="2" l="1"/>
  <c r="CK194" i="2"/>
  <c r="CL194" i="2" s="1" a="1"/>
  <c r="CL194" i="2" s="1"/>
  <c r="CJ196" i="2" l="1"/>
  <c r="CK195" i="2"/>
  <c r="CL195" i="2" s="1" a="1"/>
  <c r="CL195" i="2" s="1"/>
  <c r="CJ197" i="2" l="1"/>
  <c r="CK196" i="2"/>
  <c r="CL196" i="2" s="1" a="1"/>
  <c r="CL196" i="2" s="1"/>
  <c r="CJ198" i="2" l="1"/>
  <c r="CK197" i="2"/>
  <c r="CL197" i="2" s="1" a="1"/>
  <c r="CL197" i="2" s="1"/>
  <c r="CJ199" i="2" l="1"/>
  <c r="CK198" i="2"/>
  <c r="CL198" i="2" s="1" a="1"/>
  <c r="CL198" i="2" s="1"/>
  <c r="CJ200" i="2" l="1"/>
  <c r="CK199" i="2"/>
  <c r="CL199" i="2" s="1" a="1"/>
  <c r="CL199" i="2" s="1"/>
  <c r="CJ201" i="2" l="1"/>
  <c r="CK200" i="2"/>
  <c r="CL200" i="2" s="1" a="1"/>
  <c r="CL200" i="2" s="1"/>
  <c r="CJ202" i="2" l="1"/>
  <c r="CK201" i="2"/>
  <c r="CL201" i="2" s="1" a="1"/>
  <c r="CL201" i="2" s="1"/>
  <c r="CJ203" i="2" l="1"/>
  <c r="CK202" i="2"/>
  <c r="CL202" i="2" s="1" a="1"/>
  <c r="CL202" i="2" s="1"/>
  <c r="CJ204" i="2" l="1"/>
  <c r="CK203" i="2"/>
  <c r="CL203" i="2" s="1" a="1"/>
  <c r="CL203" i="2" s="1"/>
  <c r="CJ205" i="2" l="1"/>
  <c r="CK204" i="2"/>
  <c r="CL204" i="2" s="1" a="1"/>
  <c r="CL204" i="2" s="1"/>
  <c r="CJ206" i="2" l="1"/>
  <c r="CK205" i="2"/>
  <c r="CL205" i="2" s="1" a="1"/>
  <c r="CL205" i="2" s="1"/>
  <c r="CJ207" i="2" l="1"/>
  <c r="CK206" i="2"/>
  <c r="CL206" i="2" s="1" a="1"/>
  <c r="CL206" i="2" s="1"/>
  <c r="CJ208" i="2" l="1"/>
  <c r="CK207" i="2"/>
  <c r="CL207" i="2" s="1" a="1"/>
  <c r="CL207" i="2" s="1"/>
  <c r="CJ209" i="2" l="1"/>
  <c r="CK208" i="2"/>
  <c r="CL208" i="2" s="1" a="1"/>
  <c r="CL208" i="2" s="1"/>
  <c r="CJ210" i="2" l="1"/>
  <c r="CK209" i="2"/>
  <c r="CL209" i="2" s="1" a="1"/>
  <c r="CL209" i="2" s="1"/>
  <c r="CJ211" i="2" l="1"/>
  <c r="CK210" i="2"/>
  <c r="CL210" i="2" s="1" a="1"/>
  <c r="CL210" i="2" s="1"/>
  <c r="CJ212" i="2" l="1"/>
  <c r="CK211" i="2"/>
  <c r="CL211" i="2" s="1" a="1"/>
  <c r="CL211" i="2" s="1"/>
  <c r="CJ213" i="2" l="1"/>
  <c r="CK212" i="2"/>
  <c r="CL212" i="2" s="1" a="1"/>
  <c r="CL212" i="2" s="1"/>
  <c r="CJ214" i="2" l="1"/>
  <c r="CK213" i="2"/>
  <c r="CL213" i="2" s="1" a="1"/>
  <c r="CL213" i="2" s="1"/>
  <c r="CJ215" i="2" l="1"/>
  <c r="CK214" i="2"/>
  <c r="CL214" i="2" s="1" a="1"/>
  <c r="CL214" i="2" s="1"/>
  <c r="CJ216" i="2" l="1"/>
  <c r="CK215" i="2"/>
  <c r="CL215" i="2" s="1" a="1"/>
  <c r="CL215" i="2" s="1"/>
  <c r="CJ217" i="2" l="1"/>
  <c r="CK216" i="2"/>
  <c r="CL216" i="2" s="1" a="1"/>
  <c r="CL216" i="2" s="1"/>
  <c r="CJ218" i="2" l="1"/>
  <c r="CK217" i="2"/>
  <c r="CL217" i="2" s="1" a="1"/>
  <c r="CL217" i="2" s="1"/>
  <c r="CJ219" i="2" l="1"/>
  <c r="CK218" i="2"/>
  <c r="CL218" i="2" s="1" a="1"/>
  <c r="CL218" i="2" s="1"/>
  <c r="CJ220" i="2" l="1"/>
  <c r="CK219" i="2"/>
  <c r="CL219" i="2" s="1" a="1"/>
  <c r="CL219" i="2" s="1"/>
  <c r="CJ221" i="2" l="1"/>
  <c r="CK220" i="2"/>
  <c r="CL220" i="2" s="1" a="1"/>
  <c r="CL220" i="2" s="1"/>
  <c r="CJ222" i="2" l="1"/>
  <c r="CK221" i="2"/>
  <c r="CL221" i="2" s="1" a="1"/>
  <c r="CL221" i="2" s="1"/>
  <c r="CJ223" i="2" l="1"/>
  <c r="CK222" i="2"/>
  <c r="CL222" i="2" s="1" a="1"/>
  <c r="CL222" i="2" s="1"/>
  <c r="CJ224" i="2" l="1"/>
  <c r="CK223" i="2"/>
  <c r="CL223" i="2" s="1" a="1"/>
  <c r="CL223" i="2" s="1"/>
  <c r="CJ225" i="2" l="1"/>
  <c r="CK224" i="2"/>
  <c r="CL224" i="2" s="1" a="1"/>
  <c r="CL224" i="2" s="1"/>
  <c r="CJ226" i="2" l="1"/>
  <c r="CK225" i="2"/>
  <c r="CL225" i="2" s="1" a="1"/>
  <c r="CL225" i="2" s="1"/>
  <c r="CJ227" i="2" l="1"/>
  <c r="CK226" i="2"/>
  <c r="CL226" i="2" s="1" a="1"/>
  <c r="CL226" i="2" s="1"/>
  <c r="CJ228" i="2" l="1"/>
  <c r="CK227" i="2"/>
  <c r="CL227" i="2" s="1" a="1"/>
  <c r="CL227" i="2" s="1"/>
  <c r="CJ229" i="2" l="1"/>
  <c r="CK228" i="2"/>
  <c r="CL228" i="2" s="1" a="1"/>
  <c r="CL228" i="2" s="1"/>
  <c r="CJ230" i="2" l="1"/>
  <c r="CK229" i="2"/>
  <c r="CL229" i="2" s="1" a="1"/>
  <c r="CL229" i="2" s="1"/>
  <c r="CJ231" i="2" l="1"/>
  <c r="CK230" i="2"/>
  <c r="CL230" i="2" s="1" a="1"/>
  <c r="CL230" i="2" s="1"/>
  <c r="CJ232" i="2" l="1"/>
  <c r="CK231" i="2"/>
  <c r="CL231" i="2" s="1" a="1"/>
  <c r="CL231" i="2" s="1"/>
  <c r="CJ233" i="2" l="1"/>
  <c r="CK232" i="2"/>
  <c r="CL232" i="2" s="1" a="1"/>
  <c r="CL232" i="2" s="1"/>
  <c r="CJ234" i="2" l="1"/>
  <c r="CK233" i="2"/>
  <c r="CL233" i="2" s="1" a="1"/>
  <c r="CL233" i="2" s="1"/>
  <c r="CJ235" i="2" l="1"/>
  <c r="CK234" i="2"/>
  <c r="CL234" i="2" s="1" a="1"/>
  <c r="CL234" i="2" s="1"/>
  <c r="CJ236" i="2" l="1"/>
  <c r="CK235" i="2"/>
  <c r="CL235" i="2" s="1" a="1"/>
  <c r="CL235" i="2" s="1"/>
  <c r="CJ237" i="2" l="1"/>
  <c r="CK236" i="2"/>
  <c r="CL236" i="2" s="1" a="1"/>
  <c r="CL236" i="2" s="1"/>
  <c r="CJ238" i="2" l="1"/>
  <c r="CK237" i="2"/>
  <c r="CL237" i="2" s="1" a="1"/>
  <c r="CL237" i="2" s="1"/>
  <c r="CJ239" i="2" l="1"/>
  <c r="CK238" i="2"/>
  <c r="CL238" i="2" s="1" a="1"/>
  <c r="CL238" i="2" s="1"/>
  <c r="CJ240" i="2" l="1"/>
  <c r="CK239" i="2"/>
  <c r="CL239" i="2" s="1" a="1"/>
  <c r="CL239" i="2" s="1"/>
  <c r="CJ241" i="2" l="1"/>
  <c r="CK240" i="2"/>
  <c r="CL240" i="2" s="1" a="1"/>
  <c r="CL240" i="2" s="1"/>
  <c r="CJ242" i="2" l="1"/>
  <c r="CK241" i="2"/>
  <c r="CL241" i="2" s="1" a="1"/>
  <c r="CL241" i="2" s="1"/>
  <c r="CJ243" i="2" l="1"/>
  <c r="CK242" i="2"/>
  <c r="CL242" i="2" s="1" a="1"/>
  <c r="CL242" i="2" s="1"/>
  <c r="CJ244" i="2" l="1"/>
  <c r="CK243" i="2"/>
  <c r="CL243" i="2" s="1" a="1"/>
  <c r="CL243" i="2" s="1"/>
  <c r="CJ245" i="2" l="1"/>
  <c r="CK244" i="2"/>
  <c r="CL244" i="2" s="1" a="1"/>
  <c r="CL244" i="2" s="1"/>
  <c r="CJ246" i="2" l="1"/>
  <c r="CK245" i="2"/>
  <c r="CL245" i="2" s="1" a="1"/>
  <c r="CL245" i="2" s="1"/>
  <c r="CJ247" i="2" l="1"/>
  <c r="CK246" i="2"/>
  <c r="CL246" i="2" s="1" a="1"/>
  <c r="CL246" i="2" s="1"/>
  <c r="CJ248" i="2" l="1"/>
  <c r="CK247" i="2"/>
  <c r="CL247" i="2" s="1" a="1"/>
  <c r="CL247" i="2" s="1"/>
  <c r="CJ249" i="2" l="1"/>
  <c r="CK248" i="2"/>
  <c r="CL248" i="2" s="1" a="1"/>
  <c r="CL248" i="2" s="1"/>
  <c r="CJ250" i="2" l="1"/>
  <c r="CK249" i="2"/>
  <c r="CL249" i="2" s="1" a="1"/>
  <c r="CL249" i="2" s="1"/>
  <c r="CJ251" i="2" l="1"/>
  <c r="CK250" i="2"/>
  <c r="CL250" i="2" s="1" a="1"/>
  <c r="CL250" i="2" s="1"/>
  <c r="CJ252" i="2" l="1"/>
  <c r="CK251" i="2"/>
  <c r="CL251" i="2" s="1" a="1"/>
  <c r="CL251" i="2" s="1"/>
  <c r="CJ253" i="2" l="1"/>
  <c r="CK252" i="2"/>
  <c r="CL252" i="2" s="1" a="1"/>
  <c r="CL252" i="2" s="1"/>
  <c r="CJ254" i="2" l="1"/>
  <c r="CK253" i="2"/>
  <c r="CL253" i="2" s="1" a="1"/>
  <c r="CL253" i="2" s="1"/>
  <c r="CJ255" i="2" l="1"/>
  <c r="CK254" i="2"/>
  <c r="CL254" i="2" s="1" a="1"/>
  <c r="CL254" i="2" s="1"/>
  <c r="CJ256" i="2" l="1"/>
  <c r="CK255" i="2"/>
  <c r="CL255" i="2" s="1" a="1"/>
  <c r="CL255" i="2" s="1"/>
  <c r="CJ257" i="2" l="1"/>
  <c r="CK256" i="2"/>
  <c r="CL256" i="2" s="1" a="1"/>
  <c r="CL256" i="2" s="1"/>
  <c r="CJ258" i="2" l="1"/>
  <c r="CK257" i="2"/>
  <c r="CL257" i="2" s="1" a="1"/>
  <c r="CL257" i="2" s="1"/>
  <c r="CJ259" i="2" l="1"/>
  <c r="CK258" i="2"/>
  <c r="CL258" i="2" s="1" a="1"/>
  <c r="CL258" i="2" s="1"/>
  <c r="CJ260" i="2" l="1"/>
  <c r="CK259" i="2"/>
  <c r="CL259" i="2" s="1" a="1"/>
  <c r="CL259" i="2" s="1"/>
  <c r="CJ261" i="2" l="1"/>
  <c r="CK260" i="2"/>
  <c r="CL260" i="2" s="1" a="1"/>
  <c r="CL260" i="2" s="1"/>
  <c r="CJ262" i="2" l="1"/>
  <c r="CK261" i="2"/>
  <c r="CL261" i="2" s="1" a="1"/>
  <c r="CL261" i="2" s="1"/>
  <c r="CJ263" i="2" l="1"/>
  <c r="CK262" i="2"/>
  <c r="CL262" i="2" s="1" a="1"/>
  <c r="CL262" i="2" s="1"/>
  <c r="CJ264" i="2" l="1"/>
  <c r="CK263" i="2"/>
  <c r="CL263" i="2" s="1" a="1"/>
  <c r="CL263" i="2" s="1"/>
  <c r="CJ265" i="2" l="1"/>
  <c r="CK264" i="2"/>
  <c r="CL264" i="2" s="1" a="1"/>
  <c r="CL264" i="2" s="1"/>
  <c r="CJ266" i="2" l="1"/>
  <c r="CK265" i="2"/>
  <c r="CL265" i="2" s="1" a="1"/>
  <c r="CL265" i="2" s="1"/>
  <c r="CJ267" i="2" l="1"/>
  <c r="CK266" i="2"/>
  <c r="CL266" i="2" s="1" a="1"/>
  <c r="CL266" i="2" s="1"/>
  <c r="CJ268" i="2" l="1"/>
  <c r="CK267" i="2"/>
  <c r="CL267" i="2" s="1" a="1"/>
  <c r="CL267" i="2" s="1"/>
  <c r="CJ269" i="2" l="1"/>
  <c r="CK268" i="2"/>
  <c r="CL268" i="2" s="1" a="1"/>
  <c r="CL268" i="2" s="1"/>
  <c r="CJ270" i="2" l="1"/>
  <c r="CK269" i="2"/>
  <c r="CL269" i="2" s="1" a="1"/>
  <c r="CL269" i="2" s="1"/>
  <c r="CJ271" i="2" l="1"/>
  <c r="CK270" i="2"/>
  <c r="CL270" i="2" s="1" a="1"/>
  <c r="CL270" i="2" s="1"/>
  <c r="CJ272" i="2" l="1"/>
  <c r="CK271" i="2"/>
  <c r="CL271" i="2" s="1" a="1"/>
  <c r="CL271" i="2" s="1"/>
  <c r="CJ273" i="2" l="1"/>
  <c r="CK272" i="2"/>
  <c r="CL272" i="2" s="1" a="1"/>
  <c r="CL272" i="2" s="1"/>
  <c r="CJ274" i="2" l="1"/>
  <c r="CK273" i="2"/>
  <c r="CL273" i="2" s="1" a="1"/>
  <c r="CL273" i="2" s="1"/>
  <c r="CJ275" i="2" l="1"/>
  <c r="CK274" i="2"/>
  <c r="CL274" i="2" s="1" a="1"/>
  <c r="CL274" i="2" s="1"/>
  <c r="CJ276" i="2" l="1"/>
  <c r="CK275" i="2"/>
  <c r="CL275" i="2" s="1" a="1"/>
  <c r="CL275" i="2" s="1"/>
  <c r="CJ277" i="2" l="1"/>
  <c r="CK276" i="2"/>
  <c r="CL276" i="2" s="1" a="1"/>
  <c r="CL276" i="2" s="1"/>
  <c r="CJ278" i="2" l="1"/>
  <c r="CK277" i="2"/>
  <c r="CL277" i="2" s="1" a="1"/>
  <c r="CL277" i="2" s="1"/>
  <c r="CJ279" i="2" l="1"/>
  <c r="CK278" i="2"/>
  <c r="CL278" i="2" s="1" a="1"/>
  <c r="CL278" i="2" s="1"/>
  <c r="CJ280" i="2" l="1"/>
  <c r="CK279" i="2"/>
  <c r="CL279" i="2" s="1" a="1"/>
  <c r="CL279" i="2" s="1"/>
  <c r="CJ281" i="2" l="1"/>
  <c r="CK280" i="2"/>
  <c r="CL280" i="2" s="1" a="1"/>
  <c r="CL280" i="2" s="1"/>
  <c r="CJ282" i="2" l="1"/>
  <c r="CK281" i="2"/>
  <c r="CL281" i="2" s="1" a="1"/>
  <c r="CL281" i="2" s="1"/>
  <c r="CJ283" i="2" l="1"/>
  <c r="CK282" i="2"/>
  <c r="CL282" i="2" s="1" a="1"/>
  <c r="CL282" i="2" s="1"/>
  <c r="CJ284" i="2" l="1"/>
  <c r="CK283" i="2"/>
  <c r="CL283" i="2" s="1" a="1"/>
  <c r="CL283" i="2" s="1"/>
  <c r="CJ285" i="2" l="1"/>
  <c r="CK284" i="2"/>
  <c r="CL284" i="2" s="1" a="1"/>
  <c r="CL284" i="2" s="1"/>
  <c r="CJ286" i="2" l="1"/>
  <c r="CK285" i="2"/>
  <c r="CL285" i="2" s="1" a="1"/>
  <c r="CL285" i="2" s="1"/>
  <c r="CJ287" i="2" l="1"/>
  <c r="CK286" i="2"/>
  <c r="CL286" i="2" s="1" a="1"/>
  <c r="CL286" i="2" s="1"/>
  <c r="CJ288" i="2" l="1"/>
  <c r="CK287" i="2"/>
  <c r="CL287" i="2" s="1" a="1"/>
  <c r="CL287" i="2" s="1"/>
  <c r="CJ289" i="2" l="1"/>
  <c r="CK288" i="2"/>
  <c r="CL288" i="2" s="1" a="1"/>
  <c r="CL288" i="2" s="1"/>
  <c r="CJ290" i="2" l="1"/>
  <c r="CK289" i="2"/>
  <c r="CL289" i="2" s="1" a="1"/>
  <c r="CL289" i="2" s="1"/>
  <c r="CJ291" i="2" l="1"/>
  <c r="CK290" i="2"/>
  <c r="CL290" i="2" s="1" a="1"/>
  <c r="CL290" i="2" s="1"/>
  <c r="CJ292" i="2" l="1"/>
  <c r="CK291" i="2"/>
  <c r="CL291" i="2" s="1" a="1"/>
  <c r="CL291" i="2" s="1"/>
  <c r="CJ293" i="2" l="1"/>
  <c r="CK292" i="2"/>
  <c r="CL292" i="2" s="1" a="1"/>
  <c r="CL292" i="2" s="1"/>
  <c r="CJ294" i="2" l="1"/>
  <c r="CK293" i="2"/>
  <c r="CL293" i="2" s="1" a="1"/>
  <c r="CL293" i="2" s="1"/>
  <c r="CJ295" i="2" l="1"/>
  <c r="CK294" i="2"/>
  <c r="CL294" i="2" s="1" a="1"/>
  <c r="CL294" i="2" s="1"/>
  <c r="CJ296" i="2" l="1"/>
  <c r="CK295" i="2"/>
  <c r="CL295" i="2" s="1" a="1"/>
  <c r="CL295" i="2" s="1"/>
  <c r="CJ297" i="2" l="1"/>
  <c r="CK296" i="2"/>
  <c r="CL296" i="2" s="1" a="1"/>
  <c r="CL296" i="2" s="1"/>
  <c r="CJ298" i="2" l="1"/>
  <c r="CK297" i="2"/>
  <c r="CL297" i="2" s="1" a="1"/>
  <c r="CL297" i="2" s="1"/>
  <c r="CJ299" i="2" l="1"/>
  <c r="CK298" i="2"/>
  <c r="CL298" i="2" s="1" a="1"/>
  <c r="CL298" i="2" s="1"/>
  <c r="CJ300" i="2" l="1"/>
  <c r="CK299" i="2"/>
  <c r="CL299" i="2" s="1" a="1"/>
  <c r="CL299" i="2" s="1"/>
  <c r="CJ301" i="2" l="1"/>
  <c r="CK300" i="2"/>
  <c r="CL300" i="2" s="1" a="1"/>
  <c r="CL300" i="2" s="1"/>
  <c r="CJ302" i="2" l="1"/>
  <c r="CK301" i="2"/>
  <c r="CL301" i="2" s="1" a="1"/>
  <c r="CL301" i="2" s="1"/>
  <c r="CJ303" i="2" l="1"/>
  <c r="CK302" i="2"/>
  <c r="CL302" i="2" s="1" a="1"/>
  <c r="CL302" i="2" s="1"/>
  <c r="CJ304" i="2" l="1"/>
  <c r="CK303" i="2"/>
  <c r="CL303" i="2" s="1" a="1"/>
  <c r="CL303" i="2" s="1"/>
  <c r="CJ305" i="2" l="1"/>
  <c r="CK304" i="2"/>
  <c r="CL304" i="2" s="1" a="1"/>
  <c r="CL304" i="2" s="1"/>
  <c r="CJ306" i="2" l="1"/>
  <c r="CK305" i="2"/>
  <c r="CL305" i="2" s="1" a="1"/>
  <c r="CL305" i="2" s="1"/>
  <c r="CJ307" i="2" l="1"/>
  <c r="CK306" i="2"/>
  <c r="CL306" i="2" s="1" a="1"/>
  <c r="CL306" i="2" s="1"/>
  <c r="CJ308" i="2" l="1"/>
  <c r="CK307" i="2"/>
  <c r="CL307" i="2" s="1" a="1"/>
  <c r="CL307" i="2" s="1"/>
  <c r="CJ309" i="2" l="1"/>
  <c r="CK308" i="2"/>
  <c r="CL308" i="2" s="1" a="1"/>
  <c r="CL308" i="2" s="1"/>
  <c r="CJ310" i="2" l="1"/>
  <c r="CK309" i="2"/>
  <c r="CL309" i="2" s="1" a="1"/>
  <c r="CL309" i="2" s="1"/>
  <c r="CJ311" i="2" l="1"/>
  <c r="CK310" i="2"/>
  <c r="CL310" i="2" s="1" a="1"/>
  <c r="CL310" i="2" s="1"/>
  <c r="CJ312" i="2" l="1"/>
  <c r="CK311" i="2"/>
  <c r="CL311" i="2" s="1" a="1"/>
  <c r="CL311" i="2" s="1"/>
  <c r="CJ313" i="2" l="1"/>
  <c r="CK312" i="2"/>
  <c r="CL312" i="2" s="1" a="1"/>
  <c r="CL312" i="2" s="1"/>
  <c r="CJ314" i="2" l="1"/>
  <c r="CK313" i="2"/>
  <c r="CL313" i="2" s="1" a="1"/>
  <c r="CL313" i="2" s="1"/>
  <c r="CJ315" i="2" l="1"/>
  <c r="CK314" i="2"/>
  <c r="CL314" i="2" s="1" a="1"/>
  <c r="CL314" i="2" s="1"/>
  <c r="CJ316" i="2" l="1"/>
  <c r="CK315" i="2"/>
  <c r="CL315" i="2" s="1" a="1"/>
  <c r="CL315" i="2" s="1"/>
  <c r="CJ317" i="2" l="1"/>
  <c r="CK316" i="2"/>
  <c r="CL316" i="2" s="1" a="1"/>
  <c r="CL316" i="2" s="1"/>
  <c r="CJ318" i="2" l="1"/>
  <c r="CK317" i="2"/>
  <c r="CL317" i="2" s="1" a="1"/>
  <c r="CL317" i="2" s="1"/>
  <c r="CJ319" i="2" l="1"/>
  <c r="CK318" i="2"/>
  <c r="CL318" i="2" s="1" a="1"/>
  <c r="CL318" i="2" s="1"/>
  <c r="CJ320" i="2" l="1"/>
  <c r="CK319" i="2"/>
  <c r="CL319" i="2" s="1" a="1"/>
  <c r="CL319" i="2" s="1"/>
  <c r="CJ321" i="2" l="1"/>
  <c r="CK320" i="2"/>
  <c r="CL320" i="2" s="1" a="1"/>
  <c r="CL320" i="2" s="1"/>
  <c r="CJ322" i="2" l="1"/>
  <c r="CK321" i="2"/>
  <c r="CL321" i="2" s="1" a="1"/>
  <c r="CL321" i="2" s="1"/>
  <c r="CJ323" i="2" l="1"/>
  <c r="CK322" i="2"/>
  <c r="CL322" i="2" s="1" a="1"/>
  <c r="CL322" i="2" s="1"/>
  <c r="CJ324" i="2" l="1"/>
  <c r="CK323" i="2"/>
  <c r="CL323" i="2" s="1" a="1"/>
  <c r="CL323" i="2" s="1"/>
  <c r="CJ325" i="2" l="1"/>
  <c r="CK324" i="2"/>
  <c r="CL324" i="2" s="1" a="1"/>
  <c r="CL324" i="2" s="1"/>
  <c r="CJ326" i="2" l="1"/>
  <c r="CK325" i="2"/>
  <c r="CL325" i="2" s="1" a="1"/>
  <c r="CL325" i="2" s="1"/>
  <c r="CJ327" i="2" l="1"/>
  <c r="CK326" i="2"/>
  <c r="CL326" i="2" s="1" a="1"/>
  <c r="CL326" i="2" s="1"/>
  <c r="CJ328" i="2" l="1"/>
  <c r="CK327" i="2"/>
  <c r="CL327" i="2" s="1" a="1"/>
  <c r="CL327" i="2" s="1"/>
  <c r="CJ329" i="2" l="1"/>
  <c r="CK328" i="2"/>
  <c r="CL328" i="2" s="1" a="1"/>
  <c r="CL328" i="2" s="1"/>
  <c r="CJ330" i="2" l="1"/>
  <c r="CK329" i="2"/>
  <c r="CL329" i="2" s="1" a="1"/>
  <c r="CL329" i="2" s="1"/>
  <c r="CJ331" i="2" l="1"/>
  <c r="CK330" i="2"/>
  <c r="CL330" i="2" s="1" a="1"/>
  <c r="CL330" i="2" s="1"/>
  <c r="CJ332" i="2" l="1"/>
  <c r="CK331" i="2"/>
  <c r="CL331" i="2" s="1" a="1"/>
  <c r="CL331" i="2" s="1"/>
  <c r="CJ333" i="2" l="1"/>
  <c r="CK332" i="2"/>
  <c r="CL332" i="2" s="1" a="1"/>
  <c r="CL332" i="2" s="1"/>
  <c r="CJ334" i="2" l="1"/>
  <c r="CK333" i="2"/>
  <c r="CL333" i="2" s="1" a="1"/>
  <c r="CL333" i="2" s="1"/>
  <c r="CJ335" i="2" l="1"/>
  <c r="CK334" i="2"/>
  <c r="CL334" i="2" s="1" a="1"/>
  <c r="CL334" i="2" s="1"/>
  <c r="CJ336" i="2" l="1"/>
  <c r="CK335" i="2"/>
  <c r="CL335" i="2" s="1" a="1"/>
  <c r="CL335" i="2" s="1"/>
  <c r="CJ337" i="2" l="1"/>
  <c r="CK336" i="2"/>
  <c r="CL336" i="2" s="1" a="1"/>
  <c r="CL336" i="2" s="1"/>
  <c r="CJ338" i="2" l="1"/>
  <c r="CK337" i="2"/>
  <c r="CL337" i="2" s="1" a="1"/>
  <c r="CL337" i="2" s="1"/>
  <c r="CJ339" i="2" l="1"/>
  <c r="CK338" i="2"/>
  <c r="CL338" i="2" s="1" a="1"/>
  <c r="CL338" i="2" s="1"/>
  <c r="CJ340" i="2" l="1"/>
  <c r="CK339" i="2"/>
  <c r="CL339" i="2" s="1" a="1"/>
  <c r="CL339" i="2" s="1"/>
  <c r="CJ341" i="2" l="1"/>
  <c r="CK340" i="2"/>
  <c r="CL340" i="2" s="1" a="1"/>
  <c r="CL340" i="2" s="1"/>
  <c r="CJ342" i="2" l="1"/>
  <c r="CK341" i="2"/>
  <c r="CL341" i="2" s="1" a="1"/>
  <c r="CL341" i="2" s="1"/>
  <c r="CJ343" i="2" l="1"/>
  <c r="CK342" i="2"/>
  <c r="CL342" i="2" s="1" a="1"/>
  <c r="CL342" i="2" s="1"/>
  <c r="CJ344" i="2" l="1"/>
  <c r="CK343" i="2"/>
  <c r="CL343" i="2" s="1" a="1"/>
  <c r="CL343" i="2" s="1"/>
  <c r="CJ345" i="2" l="1"/>
  <c r="CK344" i="2"/>
  <c r="CL344" i="2" s="1" a="1"/>
  <c r="CL344" i="2" s="1"/>
  <c r="CJ346" i="2" l="1"/>
  <c r="CK345" i="2"/>
  <c r="CL345" i="2" s="1" a="1"/>
  <c r="CL345" i="2" s="1"/>
  <c r="CJ347" i="2" l="1"/>
  <c r="CK346" i="2"/>
  <c r="CL346" i="2" s="1" a="1"/>
  <c r="CL346" i="2" s="1"/>
  <c r="CJ348" i="2" l="1"/>
  <c r="CK347" i="2"/>
  <c r="CL347" i="2" s="1" a="1"/>
  <c r="CL347" i="2" s="1"/>
  <c r="CJ349" i="2" l="1"/>
  <c r="CK348" i="2"/>
  <c r="CL348" i="2" s="1" a="1"/>
  <c r="CL348" i="2" s="1"/>
  <c r="CJ350" i="2" l="1"/>
  <c r="CK349" i="2"/>
  <c r="CL349" i="2" s="1" a="1"/>
  <c r="CL349" i="2" s="1"/>
  <c r="CJ351" i="2" l="1"/>
  <c r="CK350" i="2"/>
  <c r="CL350" i="2" s="1" a="1"/>
  <c r="CL350" i="2" s="1"/>
  <c r="CJ352" i="2" l="1"/>
  <c r="CK351" i="2"/>
  <c r="CL351" i="2" s="1" a="1"/>
  <c r="CL351" i="2" s="1"/>
  <c r="CJ353" i="2" l="1"/>
  <c r="CK352" i="2"/>
  <c r="CL352" i="2" s="1" a="1"/>
  <c r="CL352" i="2" s="1"/>
  <c r="CJ354" i="2" l="1"/>
  <c r="CK353" i="2"/>
  <c r="CL353" i="2" s="1" a="1"/>
  <c r="CL353" i="2" s="1"/>
  <c r="CJ355" i="2" l="1"/>
  <c r="CK354" i="2"/>
  <c r="CL354" i="2" s="1" a="1"/>
  <c r="CL354" i="2" s="1"/>
  <c r="CJ356" i="2" l="1"/>
  <c r="CK355" i="2"/>
  <c r="CL355" i="2" s="1" a="1"/>
  <c r="CL355" i="2" s="1"/>
  <c r="CJ357" i="2" l="1"/>
  <c r="CK356" i="2"/>
  <c r="CL356" i="2" s="1" a="1"/>
  <c r="CL356" i="2" s="1"/>
  <c r="CJ358" i="2" l="1"/>
  <c r="CK357" i="2"/>
  <c r="CL357" i="2" s="1" a="1"/>
  <c r="CL357" i="2" s="1"/>
  <c r="CJ359" i="2" l="1"/>
  <c r="CK358" i="2"/>
  <c r="CL358" i="2" s="1" a="1"/>
  <c r="CL358" i="2" s="1"/>
  <c r="CJ360" i="2" l="1"/>
  <c r="CK359" i="2"/>
  <c r="CL359" i="2" s="1" a="1"/>
  <c r="CL359" i="2" s="1"/>
  <c r="CJ361" i="2" l="1"/>
  <c r="CK360" i="2"/>
  <c r="CL360" i="2" s="1" a="1"/>
  <c r="CL360" i="2" s="1"/>
  <c r="CJ362" i="2" l="1"/>
  <c r="CK361" i="2"/>
  <c r="CL361" i="2" s="1" a="1"/>
  <c r="CL361" i="2" s="1"/>
  <c r="CJ363" i="2" l="1"/>
  <c r="CK362" i="2"/>
  <c r="CL362" i="2" s="1" a="1"/>
  <c r="CL362" i="2" s="1"/>
  <c r="CJ364" i="2" l="1"/>
  <c r="CK363" i="2"/>
  <c r="CL363" i="2" s="1" a="1"/>
  <c r="CL363" i="2" s="1"/>
  <c r="CJ365" i="2" l="1"/>
  <c r="CK364" i="2"/>
  <c r="CL364" i="2" s="1" a="1"/>
  <c r="CL364" i="2" s="1"/>
  <c r="CJ366" i="2" l="1"/>
  <c r="CK365" i="2"/>
  <c r="CL365" i="2" s="1" a="1"/>
  <c r="CL365" i="2" s="1"/>
  <c r="CJ367" i="2" l="1"/>
  <c r="CK366" i="2"/>
  <c r="CL366" i="2" s="1" a="1"/>
  <c r="CL366" i="2" s="1"/>
  <c r="CJ368" i="2" l="1"/>
  <c r="CK367" i="2"/>
  <c r="CL367" i="2" s="1" a="1"/>
  <c r="CL367" i="2" s="1"/>
  <c r="CJ369" i="2" l="1"/>
  <c r="CK368" i="2"/>
  <c r="CL368" i="2" s="1" a="1"/>
  <c r="CL368" i="2" s="1"/>
  <c r="CJ370" i="2" l="1"/>
  <c r="CK369" i="2"/>
  <c r="CL369" i="2" s="1" a="1"/>
  <c r="CL369" i="2" s="1"/>
  <c r="CJ371" i="2" l="1"/>
  <c r="CK370" i="2"/>
  <c r="CL370" i="2" s="1" a="1"/>
  <c r="CL370" i="2" s="1"/>
  <c r="CJ372" i="2" l="1"/>
  <c r="CK371" i="2"/>
  <c r="CL371" i="2" s="1" a="1"/>
  <c r="CL371" i="2" s="1"/>
  <c r="CJ373" i="2" l="1"/>
  <c r="CK372" i="2"/>
  <c r="CL372" i="2" s="1" a="1"/>
  <c r="CL372" i="2" s="1"/>
  <c r="CJ374" i="2" l="1"/>
  <c r="CK373" i="2"/>
  <c r="CL373" i="2" s="1" a="1"/>
  <c r="CL373" i="2" s="1"/>
  <c r="CJ375" i="2" l="1"/>
  <c r="CK374" i="2"/>
  <c r="CL374" i="2" s="1" a="1"/>
  <c r="CL374" i="2" s="1"/>
  <c r="CJ376" i="2" l="1"/>
  <c r="CK375" i="2"/>
  <c r="CL375" i="2" s="1" a="1"/>
  <c r="CL375" i="2" s="1"/>
  <c r="CJ377" i="2" l="1"/>
  <c r="CK376" i="2"/>
  <c r="CL376" i="2" s="1" a="1"/>
  <c r="CL376" i="2" s="1"/>
  <c r="CJ378" i="2" l="1"/>
  <c r="CK377" i="2"/>
  <c r="CL377" i="2" s="1" a="1"/>
  <c r="CL377" i="2" s="1"/>
  <c r="CJ379" i="2" l="1"/>
  <c r="CK378" i="2"/>
  <c r="CL378" i="2" s="1" a="1"/>
  <c r="CL378" i="2" s="1"/>
  <c r="CJ380" i="2" l="1"/>
  <c r="CK379" i="2"/>
  <c r="CL379" i="2" s="1" a="1"/>
  <c r="CL379" i="2" s="1"/>
  <c r="CJ381" i="2" l="1"/>
  <c r="CK380" i="2"/>
  <c r="CL380" i="2" s="1" a="1"/>
  <c r="CL380" i="2" s="1"/>
  <c r="CJ382" i="2" l="1"/>
  <c r="CK381" i="2"/>
  <c r="CL381" i="2" s="1" a="1"/>
  <c r="CL381" i="2" s="1"/>
  <c r="CJ383" i="2" l="1"/>
  <c r="CK382" i="2"/>
  <c r="CL382" i="2" s="1" a="1"/>
  <c r="CL382" i="2" s="1"/>
  <c r="CJ384" i="2" l="1"/>
  <c r="CK383" i="2"/>
  <c r="CL383" i="2" s="1" a="1"/>
  <c r="CL383" i="2" s="1"/>
  <c r="CJ385" i="2" l="1"/>
  <c r="CK384" i="2"/>
  <c r="CL384" i="2" s="1" a="1"/>
  <c r="CL384" i="2" s="1"/>
  <c r="CJ386" i="2" l="1"/>
  <c r="CK385" i="2"/>
  <c r="CL385" i="2" s="1" a="1"/>
  <c r="CL385" i="2" s="1"/>
  <c r="CJ387" i="2" l="1"/>
  <c r="CK386" i="2"/>
  <c r="CL386" i="2" s="1" a="1"/>
  <c r="CL386" i="2" s="1"/>
  <c r="CJ388" i="2" l="1"/>
  <c r="CK387" i="2"/>
  <c r="CL387" i="2" s="1" a="1"/>
  <c r="CL387" i="2" s="1"/>
  <c r="CJ389" i="2" l="1"/>
  <c r="CK388" i="2"/>
  <c r="CL388" i="2" s="1" a="1"/>
  <c r="CL388" i="2" s="1"/>
  <c r="CJ390" i="2" l="1"/>
  <c r="CK389" i="2"/>
  <c r="CL389" i="2" s="1" a="1"/>
  <c r="CL389" i="2" s="1"/>
  <c r="CJ391" i="2" l="1"/>
  <c r="CK390" i="2"/>
  <c r="CL390" i="2" s="1" a="1"/>
  <c r="CL390" i="2" s="1"/>
  <c r="CJ392" i="2" l="1"/>
  <c r="CK391" i="2"/>
  <c r="CL391" i="2" s="1" a="1"/>
  <c r="CL391" i="2" s="1"/>
  <c r="CJ393" i="2" l="1"/>
  <c r="CK392" i="2"/>
  <c r="CL392" i="2" s="1" a="1"/>
  <c r="CL392" i="2" s="1"/>
  <c r="CJ394" i="2" l="1"/>
  <c r="CK393" i="2"/>
  <c r="CL393" i="2" s="1" a="1"/>
  <c r="CL393" i="2" s="1"/>
  <c r="CJ395" i="2" l="1"/>
  <c r="CK394" i="2"/>
  <c r="CL394" i="2" s="1" a="1"/>
  <c r="CL394" i="2" s="1"/>
  <c r="CJ396" i="2" l="1"/>
  <c r="CK395" i="2"/>
  <c r="CL395" i="2" s="1" a="1"/>
  <c r="CL395" i="2" s="1"/>
  <c r="CJ397" i="2" l="1"/>
  <c r="CK396" i="2"/>
  <c r="CL396" i="2" s="1" a="1"/>
  <c r="CL396" i="2" s="1"/>
  <c r="CJ398" i="2" l="1"/>
  <c r="CK397" i="2"/>
  <c r="CL397" i="2" s="1" a="1"/>
  <c r="CL397" i="2" s="1"/>
  <c r="CJ399" i="2" l="1"/>
  <c r="CK398" i="2"/>
  <c r="CL398" i="2" s="1" a="1"/>
  <c r="CL398" i="2" s="1"/>
  <c r="CJ400" i="2" l="1"/>
  <c r="CK399" i="2"/>
  <c r="CL399" i="2" s="1" a="1"/>
  <c r="CL399" i="2" s="1"/>
  <c r="CJ401" i="2" l="1"/>
  <c r="CK400" i="2"/>
  <c r="CL400" i="2" s="1" a="1"/>
  <c r="CL400" i="2" s="1"/>
  <c r="CJ402" i="2" l="1"/>
  <c r="CK401" i="2"/>
  <c r="CL401" i="2" s="1" a="1"/>
  <c r="CL401" i="2" s="1"/>
  <c r="CJ403" i="2" l="1"/>
  <c r="CK402" i="2"/>
  <c r="CL402" i="2" s="1" a="1"/>
  <c r="CL402" i="2" s="1"/>
  <c r="CJ404" i="2" l="1"/>
  <c r="CK403" i="2"/>
  <c r="CL403" i="2" s="1" a="1"/>
  <c r="CL403" i="2" s="1"/>
  <c r="CJ405" i="2" l="1"/>
  <c r="CK404" i="2"/>
  <c r="CL404" i="2" s="1" a="1"/>
  <c r="CL404" i="2" s="1"/>
  <c r="CJ406" i="2" l="1"/>
  <c r="CK405" i="2"/>
  <c r="CL405" i="2" s="1" a="1"/>
  <c r="CL405" i="2" s="1"/>
  <c r="CJ407" i="2" l="1"/>
  <c r="CK406" i="2"/>
  <c r="CL406" i="2" s="1" a="1"/>
  <c r="CL406" i="2" s="1"/>
  <c r="CJ408" i="2" l="1"/>
  <c r="CK407" i="2"/>
  <c r="CL407" i="2" s="1" a="1"/>
  <c r="CL407" i="2" s="1"/>
  <c r="CJ409" i="2" l="1"/>
  <c r="CK408" i="2"/>
  <c r="CL408" i="2" s="1" a="1"/>
  <c r="CL408" i="2" s="1"/>
  <c r="CJ410" i="2" l="1"/>
  <c r="CK409" i="2"/>
  <c r="CL409" i="2" s="1" a="1"/>
  <c r="CL409" i="2" s="1"/>
  <c r="CJ411" i="2" l="1"/>
  <c r="CK410" i="2"/>
  <c r="CL410" i="2" s="1" a="1"/>
  <c r="CL410" i="2" s="1"/>
  <c r="CJ412" i="2" l="1"/>
  <c r="CK411" i="2"/>
  <c r="CL411" i="2" s="1" a="1"/>
  <c r="CL411" i="2" s="1"/>
  <c r="CJ413" i="2" l="1"/>
  <c r="CK412" i="2"/>
  <c r="CL412" i="2" s="1" a="1"/>
  <c r="CL412" i="2" s="1"/>
  <c r="CJ414" i="2" l="1"/>
  <c r="CK413" i="2"/>
  <c r="CL413" i="2" s="1" a="1"/>
  <c r="CL413" i="2" s="1"/>
  <c r="CJ415" i="2" l="1"/>
  <c r="CK414" i="2"/>
  <c r="CL414" i="2" s="1" a="1"/>
  <c r="CL414" i="2" s="1"/>
  <c r="CJ416" i="2" l="1"/>
  <c r="CK415" i="2"/>
  <c r="CL415" i="2" s="1" a="1"/>
  <c r="CL415" i="2" s="1"/>
  <c r="CJ417" i="2" l="1"/>
  <c r="CK416" i="2"/>
  <c r="CL416" i="2" s="1" a="1"/>
  <c r="CL416" i="2" s="1"/>
  <c r="CJ418" i="2" l="1"/>
  <c r="CK417" i="2"/>
  <c r="CL417" i="2" s="1" a="1"/>
  <c r="CL417" i="2" s="1"/>
  <c r="CJ419" i="2" l="1"/>
  <c r="CK418" i="2"/>
  <c r="CL418" i="2" s="1" a="1"/>
  <c r="CL418" i="2" s="1"/>
  <c r="CJ420" i="2" l="1"/>
  <c r="CK419" i="2"/>
  <c r="CL419" i="2" s="1" a="1"/>
  <c r="CL419" i="2" s="1"/>
  <c r="CJ421" i="2" l="1"/>
  <c r="CK420" i="2"/>
  <c r="CL420" i="2" s="1" a="1"/>
  <c r="CL420" i="2" s="1"/>
  <c r="CJ422" i="2" l="1"/>
  <c r="CK421" i="2"/>
  <c r="CL421" i="2" s="1" a="1"/>
  <c r="CL421" i="2" s="1"/>
  <c r="CJ423" i="2" l="1"/>
  <c r="CK422" i="2"/>
  <c r="CL422" i="2" s="1" a="1"/>
  <c r="CL422" i="2" s="1"/>
  <c r="CJ424" i="2" l="1"/>
  <c r="CK423" i="2"/>
  <c r="CL423" i="2" s="1" a="1"/>
  <c r="CL423" i="2" s="1"/>
  <c r="CJ425" i="2" l="1"/>
  <c r="CK424" i="2"/>
  <c r="CL424" i="2" s="1" a="1"/>
  <c r="CL424" i="2" s="1"/>
  <c r="CJ426" i="2" l="1"/>
  <c r="CK425" i="2"/>
  <c r="CL425" i="2" s="1" a="1"/>
  <c r="CL425" i="2" s="1"/>
  <c r="CJ427" i="2" l="1"/>
  <c r="CK426" i="2"/>
  <c r="CL426" i="2" s="1" a="1"/>
  <c r="CL426" i="2" s="1"/>
  <c r="CJ428" i="2" l="1"/>
  <c r="CK427" i="2"/>
  <c r="CL427" i="2" s="1" a="1"/>
  <c r="CL427" i="2" s="1"/>
  <c r="CJ429" i="2" l="1"/>
  <c r="CK428" i="2"/>
  <c r="CL428" i="2" s="1" a="1"/>
  <c r="CL428" i="2" s="1"/>
  <c r="CJ430" i="2" l="1"/>
  <c r="CK429" i="2"/>
  <c r="CL429" i="2" s="1" a="1"/>
  <c r="CL429" i="2" s="1"/>
  <c r="CJ431" i="2" l="1"/>
  <c r="CK430" i="2"/>
  <c r="CL430" i="2" s="1" a="1"/>
  <c r="CL430" i="2" s="1"/>
  <c r="CJ432" i="2" l="1"/>
  <c r="CK431" i="2"/>
  <c r="CL431" i="2" s="1" a="1"/>
  <c r="CL431" i="2" s="1"/>
  <c r="CJ433" i="2" l="1"/>
  <c r="CK432" i="2"/>
  <c r="CL432" i="2" s="1" a="1"/>
  <c r="CL432" i="2" s="1"/>
  <c r="CJ434" i="2" l="1"/>
  <c r="CK433" i="2"/>
  <c r="CL433" i="2" s="1" a="1"/>
  <c r="CL433" i="2" s="1"/>
  <c r="CJ435" i="2" l="1"/>
  <c r="CK434" i="2"/>
  <c r="CL434" i="2" s="1" a="1"/>
  <c r="CL434" i="2" s="1"/>
  <c r="CJ436" i="2" l="1"/>
  <c r="CK435" i="2"/>
  <c r="CL435" i="2" s="1" a="1"/>
  <c r="CL435" i="2" s="1"/>
  <c r="CJ437" i="2" l="1"/>
  <c r="CK436" i="2"/>
  <c r="CL436" i="2" s="1" a="1"/>
  <c r="CL436" i="2" s="1"/>
  <c r="CJ438" i="2" l="1"/>
  <c r="CK437" i="2"/>
  <c r="CL437" i="2" s="1" a="1"/>
  <c r="CL437" i="2" s="1"/>
  <c r="CJ439" i="2" l="1"/>
  <c r="CK438" i="2"/>
  <c r="CL438" i="2" s="1" a="1"/>
  <c r="CL438" i="2" s="1"/>
  <c r="CJ440" i="2" l="1"/>
  <c r="CK439" i="2"/>
  <c r="CL439" i="2" s="1" a="1"/>
  <c r="CL439" i="2" s="1"/>
  <c r="CJ441" i="2" l="1"/>
  <c r="CK440" i="2"/>
  <c r="CL440" i="2" s="1" a="1"/>
  <c r="CL440" i="2" s="1"/>
  <c r="CJ442" i="2" l="1"/>
  <c r="CK441" i="2"/>
  <c r="CL441" i="2" s="1" a="1"/>
  <c r="CL441" i="2" s="1"/>
  <c r="CJ443" i="2" l="1"/>
  <c r="CK442" i="2"/>
  <c r="CL442" i="2" s="1" a="1"/>
  <c r="CL442" i="2" s="1"/>
  <c r="CJ444" i="2" l="1"/>
  <c r="CK443" i="2"/>
  <c r="CL443" i="2" s="1" a="1"/>
  <c r="CL443" i="2" s="1"/>
  <c r="CJ445" i="2" l="1"/>
  <c r="CK444" i="2"/>
  <c r="CL444" i="2" s="1" a="1"/>
  <c r="CL444" i="2" s="1"/>
  <c r="CJ446" i="2" l="1"/>
  <c r="CK445" i="2"/>
  <c r="CL445" i="2" s="1" a="1"/>
  <c r="CL445" i="2" s="1"/>
  <c r="CJ447" i="2" l="1"/>
  <c r="CK446" i="2"/>
  <c r="CL446" i="2" s="1" a="1"/>
  <c r="CL446" i="2" s="1"/>
  <c r="CJ448" i="2" l="1"/>
  <c r="CK447" i="2"/>
  <c r="CL447" i="2" s="1" a="1"/>
  <c r="CL447" i="2" s="1"/>
  <c r="CJ449" i="2" l="1"/>
  <c r="CK448" i="2"/>
  <c r="CL448" i="2" s="1" a="1"/>
  <c r="CL448" i="2" s="1"/>
  <c r="CJ450" i="2" l="1"/>
  <c r="CK449" i="2"/>
  <c r="CL449" i="2" s="1" a="1"/>
  <c r="CL449" i="2" s="1"/>
  <c r="CJ451" i="2" l="1"/>
  <c r="CK450" i="2"/>
  <c r="CL450" i="2" s="1" a="1"/>
  <c r="CL450" i="2" s="1"/>
  <c r="CJ452" i="2" l="1"/>
  <c r="CK451" i="2"/>
  <c r="CL451" i="2" s="1" a="1"/>
  <c r="CL451" i="2" s="1"/>
  <c r="CJ453" i="2" l="1"/>
  <c r="CK452" i="2"/>
  <c r="CL452" i="2" s="1" a="1"/>
  <c r="CL452" i="2" s="1"/>
  <c r="CJ454" i="2" l="1"/>
  <c r="CK453" i="2"/>
  <c r="CL453" i="2" s="1" a="1"/>
  <c r="CL453" i="2" s="1"/>
  <c r="CJ455" i="2" l="1"/>
  <c r="CK454" i="2"/>
  <c r="CL454" i="2" s="1" a="1"/>
  <c r="CL454" i="2" s="1"/>
  <c r="CJ456" i="2" l="1"/>
  <c r="CK455" i="2"/>
  <c r="CL455" i="2" s="1" a="1"/>
  <c r="CL455" i="2" s="1"/>
  <c r="CJ457" i="2" l="1"/>
  <c r="CK456" i="2"/>
  <c r="CL456" i="2" s="1" a="1"/>
  <c r="CL456" i="2" s="1"/>
  <c r="CJ458" i="2" l="1"/>
  <c r="CK457" i="2"/>
  <c r="CL457" i="2" s="1" a="1"/>
  <c r="CL457" i="2" s="1"/>
  <c r="CJ459" i="2" l="1"/>
  <c r="CK458" i="2"/>
  <c r="CL458" i="2" s="1" a="1"/>
  <c r="CL458" i="2" s="1"/>
  <c r="CJ460" i="2" l="1"/>
  <c r="CK459" i="2"/>
  <c r="CL459" i="2" s="1" a="1"/>
  <c r="CL459" i="2" s="1"/>
  <c r="CJ461" i="2" l="1"/>
  <c r="CK460" i="2"/>
  <c r="CL460" i="2" s="1" a="1"/>
  <c r="CL460" i="2" s="1"/>
  <c r="CJ462" i="2" l="1"/>
  <c r="CK461" i="2"/>
  <c r="CL461" i="2" s="1" a="1"/>
  <c r="CL461" i="2" s="1"/>
  <c r="CJ463" i="2" l="1"/>
  <c r="CK462" i="2"/>
  <c r="CL462" i="2" s="1" a="1"/>
  <c r="CL462" i="2" s="1"/>
  <c r="CJ464" i="2" l="1"/>
  <c r="CK463" i="2"/>
  <c r="CL463" i="2" s="1" a="1"/>
  <c r="CL463" i="2" s="1"/>
  <c r="CJ465" i="2" l="1"/>
  <c r="CK464" i="2"/>
  <c r="CL464" i="2" s="1" a="1"/>
  <c r="CL464" i="2" s="1"/>
  <c r="CJ466" i="2" l="1"/>
  <c r="CK465" i="2"/>
  <c r="CL465" i="2" s="1" a="1"/>
  <c r="CL465" i="2" s="1"/>
  <c r="CJ467" i="2" l="1"/>
  <c r="CK466" i="2"/>
  <c r="CL466" i="2" s="1" a="1"/>
  <c r="CL466" i="2" s="1"/>
  <c r="CJ468" i="2" l="1"/>
  <c r="CK467" i="2"/>
  <c r="CL467" i="2" s="1" a="1"/>
  <c r="CL467" i="2" s="1"/>
  <c r="CJ469" i="2" l="1"/>
  <c r="CK468" i="2"/>
  <c r="CL468" i="2" s="1" a="1"/>
  <c r="CL468" i="2" s="1"/>
  <c r="CJ470" i="2" l="1"/>
  <c r="CK469" i="2"/>
  <c r="CL469" i="2" s="1" a="1"/>
  <c r="CL469" i="2" s="1"/>
  <c r="CJ471" i="2" l="1"/>
  <c r="CK470" i="2"/>
  <c r="CL470" i="2" s="1" a="1"/>
  <c r="CL470" i="2" s="1"/>
  <c r="CJ472" i="2" l="1"/>
  <c r="CK471" i="2"/>
  <c r="CL471" i="2" s="1" a="1"/>
  <c r="CL471" i="2" s="1"/>
  <c r="CJ473" i="2" l="1"/>
  <c r="CK472" i="2"/>
  <c r="CL472" i="2" s="1" a="1"/>
  <c r="CL472" i="2" s="1"/>
  <c r="CJ474" i="2" l="1"/>
  <c r="CK473" i="2"/>
  <c r="CL473" i="2" s="1" a="1"/>
  <c r="CL473" i="2" s="1"/>
  <c r="CJ475" i="2" l="1"/>
  <c r="CK474" i="2"/>
  <c r="CL474" i="2" s="1" a="1"/>
  <c r="CL474" i="2" s="1"/>
  <c r="CJ476" i="2" l="1"/>
  <c r="CK475" i="2"/>
  <c r="CL475" i="2" s="1" a="1"/>
  <c r="CL475" i="2" s="1"/>
  <c r="CJ477" i="2" l="1"/>
  <c r="CK476" i="2"/>
  <c r="CL476" i="2" s="1" a="1"/>
  <c r="CL476" i="2" s="1"/>
  <c r="CJ478" i="2" l="1"/>
  <c r="CK477" i="2"/>
  <c r="CL477" i="2" s="1" a="1"/>
  <c r="CL477" i="2" s="1"/>
  <c r="CJ479" i="2" l="1"/>
  <c r="CK478" i="2"/>
  <c r="CL478" i="2" s="1" a="1"/>
  <c r="CL478" i="2" s="1"/>
  <c r="CJ480" i="2" l="1"/>
  <c r="CK479" i="2"/>
  <c r="CL479" i="2" s="1" a="1"/>
  <c r="CL479" i="2" s="1"/>
  <c r="CJ481" i="2" l="1"/>
  <c r="CK480" i="2"/>
  <c r="CL480" i="2" s="1" a="1"/>
  <c r="CL480" i="2" s="1"/>
  <c r="CJ482" i="2" l="1"/>
  <c r="CK481" i="2"/>
  <c r="CL481" i="2" s="1" a="1"/>
  <c r="CL481" i="2" s="1"/>
  <c r="CJ483" i="2" l="1"/>
  <c r="CK482" i="2"/>
  <c r="CL482" i="2" s="1" a="1"/>
  <c r="CL482" i="2" s="1"/>
  <c r="CJ484" i="2" l="1"/>
  <c r="CK483" i="2"/>
  <c r="CL483" i="2" s="1" a="1"/>
  <c r="CL483" i="2" s="1"/>
  <c r="CJ485" i="2" l="1"/>
  <c r="CK484" i="2"/>
  <c r="CL484" i="2" s="1" a="1"/>
  <c r="CL484" i="2" s="1"/>
  <c r="CJ486" i="2" l="1"/>
  <c r="CK485" i="2"/>
  <c r="CL485" i="2" s="1" a="1"/>
  <c r="CL485" i="2" s="1"/>
  <c r="CJ487" i="2" l="1"/>
  <c r="CK486" i="2"/>
  <c r="CL486" i="2" s="1" a="1"/>
  <c r="CL486" i="2" s="1"/>
  <c r="CJ488" i="2" l="1"/>
  <c r="CK487" i="2"/>
  <c r="CL487" i="2" s="1" a="1"/>
  <c r="CL487" i="2" s="1"/>
  <c r="CJ489" i="2" l="1"/>
  <c r="CK488" i="2"/>
  <c r="CL488" i="2" s="1" a="1"/>
  <c r="CL488" i="2" s="1"/>
  <c r="CJ490" i="2" l="1"/>
  <c r="CK489" i="2"/>
  <c r="CL489" i="2" s="1" a="1"/>
  <c r="CL489" i="2" s="1"/>
  <c r="CJ491" i="2" l="1"/>
  <c r="CK490" i="2"/>
  <c r="CL490" i="2" s="1" a="1"/>
  <c r="CL490" i="2" s="1"/>
  <c r="CJ492" i="2" l="1"/>
  <c r="CK491" i="2"/>
  <c r="CL491" i="2" s="1" a="1"/>
  <c r="CL491" i="2" s="1"/>
  <c r="CJ493" i="2" l="1"/>
  <c r="CK492" i="2"/>
  <c r="CL492" i="2" s="1" a="1"/>
  <c r="CL492" i="2" s="1"/>
  <c r="CJ494" i="2" l="1"/>
  <c r="CK493" i="2"/>
  <c r="CL493" i="2" s="1" a="1"/>
  <c r="CL493" i="2" s="1"/>
  <c r="CJ495" i="2" l="1"/>
  <c r="CK494" i="2"/>
  <c r="CL494" i="2" s="1" a="1"/>
  <c r="CL494" i="2" s="1"/>
  <c r="CJ496" i="2" l="1"/>
  <c r="CK495" i="2"/>
  <c r="CL495" i="2" s="1" a="1"/>
  <c r="CL495" i="2" s="1"/>
  <c r="CJ497" i="2" l="1"/>
  <c r="CK496" i="2"/>
  <c r="CL496" i="2" s="1" a="1"/>
  <c r="CL496" i="2" s="1"/>
  <c r="CJ498" i="2" l="1"/>
  <c r="CK497" i="2"/>
  <c r="CL497" i="2" s="1" a="1"/>
  <c r="CL497" i="2" s="1"/>
  <c r="CJ499" i="2" l="1"/>
  <c r="CK498" i="2"/>
  <c r="CL498" i="2" s="1" a="1"/>
  <c r="CL498" i="2" s="1"/>
  <c r="CJ500" i="2" l="1"/>
  <c r="CK499" i="2"/>
  <c r="CL499" i="2" s="1" a="1"/>
  <c r="CL499" i="2" s="1"/>
  <c r="CJ501" i="2" l="1"/>
  <c r="CK500" i="2"/>
  <c r="CL500" i="2" s="1" a="1"/>
  <c r="CL500" i="2" s="1"/>
  <c r="CJ502" i="2" l="1"/>
  <c r="CK501" i="2"/>
  <c r="CL501" i="2" s="1" a="1"/>
  <c r="CL501" i="2" s="1"/>
  <c r="CJ503" i="2" l="1"/>
  <c r="CK502" i="2"/>
  <c r="CL502" i="2" s="1" a="1"/>
  <c r="CL502" i="2" s="1"/>
  <c r="CJ504" i="2" l="1"/>
  <c r="CK503" i="2"/>
  <c r="CL503" i="2" s="1" a="1"/>
  <c r="CL503" i="2" s="1"/>
  <c r="CJ505" i="2" l="1"/>
  <c r="CK504" i="2"/>
  <c r="CL504" i="2" s="1" a="1"/>
  <c r="CL504" i="2" s="1"/>
  <c r="CJ506" i="2" l="1"/>
  <c r="CK505" i="2"/>
  <c r="CL505" i="2" s="1" a="1"/>
  <c r="CL505" i="2" s="1"/>
  <c r="CJ507" i="2" l="1"/>
  <c r="CK506" i="2"/>
  <c r="CL506" i="2" s="1" a="1"/>
  <c r="CL506" i="2" s="1"/>
  <c r="CJ508" i="2" l="1"/>
  <c r="CK507" i="2"/>
  <c r="CL507" i="2" s="1" a="1"/>
  <c r="CL507" i="2" s="1"/>
  <c r="CJ509" i="2" l="1"/>
  <c r="CK508" i="2"/>
  <c r="CL508" i="2" s="1" a="1"/>
  <c r="CL508" i="2" s="1"/>
  <c r="CJ510" i="2" l="1"/>
  <c r="CK509" i="2"/>
  <c r="CL509" i="2" s="1" a="1"/>
  <c r="CL509" i="2" s="1"/>
  <c r="CJ511" i="2" l="1"/>
  <c r="CK510" i="2"/>
  <c r="CL510" i="2" s="1" a="1"/>
  <c r="CL510" i="2" s="1"/>
  <c r="CJ512" i="2" l="1"/>
  <c r="CK511" i="2"/>
  <c r="CL511" i="2" s="1" a="1"/>
  <c r="CL511" i="2" s="1"/>
  <c r="CJ513" i="2" l="1"/>
  <c r="CK512" i="2"/>
  <c r="CL512" i="2" s="1" a="1"/>
  <c r="CL512" i="2" s="1"/>
  <c r="CJ514" i="2" l="1"/>
  <c r="CK513" i="2"/>
  <c r="CL513" i="2" s="1" a="1"/>
  <c r="CL513" i="2" s="1"/>
  <c r="CJ515" i="2" l="1"/>
  <c r="CK514" i="2"/>
  <c r="CL514" i="2" s="1" a="1"/>
  <c r="CL514" i="2" s="1"/>
  <c r="CJ516" i="2" l="1"/>
  <c r="CK515" i="2"/>
  <c r="CL515" i="2" s="1" a="1"/>
  <c r="CL515" i="2" s="1"/>
  <c r="CJ517" i="2" l="1"/>
  <c r="CK516" i="2"/>
  <c r="CL516" i="2" s="1" a="1"/>
  <c r="CL516" i="2" s="1"/>
  <c r="CJ518" i="2" l="1"/>
  <c r="CK517" i="2"/>
  <c r="CL517" i="2" s="1" a="1"/>
  <c r="CL517" i="2" s="1"/>
  <c r="CJ519" i="2" l="1"/>
  <c r="CK518" i="2"/>
  <c r="CL518" i="2" s="1" a="1"/>
  <c r="CL518" i="2" s="1"/>
  <c r="CJ520" i="2" l="1"/>
  <c r="CK519" i="2"/>
  <c r="CL519" i="2" s="1" a="1"/>
  <c r="CL519" i="2" s="1"/>
  <c r="CJ521" i="2" l="1"/>
  <c r="CK520" i="2"/>
  <c r="CL520" i="2" s="1" a="1"/>
  <c r="CL520" i="2" s="1"/>
  <c r="CJ522" i="2" l="1"/>
  <c r="CK521" i="2"/>
  <c r="CL521" i="2" s="1" a="1"/>
  <c r="CL521" i="2" s="1"/>
  <c r="CJ523" i="2" l="1"/>
  <c r="CK522" i="2"/>
  <c r="CL522" i="2" s="1" a="1"/>
  <c r="CL522" i="2" s="1"/>
  <c r="CJ524" i="2" l="1"/>
  <c r="CK523" i="2"/>
  <c r="CL523" i="2" s="1" a="1"/>
  <c r="CL523" i="2" s="1"/>
  <c r="CJ525" i="2" l="1"/>
  <c r="CK524" i="2"/>
  <c r="CL524" i="2" s="1" a="1"/>
  <c r="CL524" i="2" s="1"/>
  <c r="CJ526" i="2" l="1"/>
  <c r="CK525" i="2"/>
  <c r="CL525" i="2" s="1" a="1"/>
  <c r="CL525" i="2" s="1"/>
  <c r="CJ527" i="2" l="1"/>
  <c r="CK526" i="2"/>
  <c r="CL526" i="2" s="1" a="1"/>
  <c r="CL526" i="2" s="1"/>
  <c r="CJ528" i="2" l="1"/>
  <c r="CK527" i="2"/>
  <c r="CL527" i="2" s="1" a="1"/>
  <c r="CL527" i="2" s="1"/>
  <c r="CJ529" i="2" l="1"/>
  <c r="CK528" i="2"/>
  <c r="CL528" i="2" s="1" a="1"/>
  <c r="CL528" i="2" s="1"/>
  <c r="CJ530" i="2" l="1"/>
  <c r="CK529" i="2"/>
  <c r="CL529" i="2" s="1" a="1"/>
  <c r="CL529" i="2" s="1"/>
  <c r="CJ531" i="2" l="1"/>
  <c r="CK530" i="2"/>
  <c r="CL530" i="2" s="1" a="1"/>
  <c r="CL530" i="2" s="1"/>
  <c r="CJ532" i="2" l="1"/>
  <c r="CK531" i="2"/>
  <c r="CL531" i="2" s="1" a="1"/>
  <c r="CL531" i="2" s="1"/>
  <c r="CJ533" i="2" l="1"/>
  <c r="CK532" i="2"/>
  <c r="CL532" i="2" s="1" a="1"/>
  <c r="CL532" i="2" s="1"/>
  <c r="CJ534" i="2" l="1"/>
  <c r="CK533" i="2"/>
  <c r="CL533" i="2" s="1" a="1"/>
  <c r="CL533" i="2" s="1"/>
  <c r="CJ535" i="2" l="1"/>
  <c r="CK534" i="2"/>
  <c r="CL534" i="2" s="1" a="1"/>
  <c r="CL534" i="2" s="1"/>
  <c r="CJ536" i="2" l="1"/>
  <c r="CK535" i="2"/>
  <c r="CL535" i="2" s="1" a="1"/>
  <c r="CL535" i="2" s="1"/>
  <c r="CJ537" i="2" l="1"/>
  <c r="CK536" i="2"/>
  <c r="CL536" i="2" s="1" a="1"/>
  <c r="CL536" i="2" s="1"/>
  <c r="CJ538" i="2" l="1"/>
  <c r="CK537" i="2"/>
  <c r="CL537" i="2" s="1" a="1"/>
  <c r="CL537" i="2" s="1"/>
  <c r="CJ539" i="2" l="1"/>
  <c r="CK538" i="2"/>
  <c r="CL538" i="2" s="1" a="1"/>
  <c r="CL538" i="2" s="1"/>
  <c r="CJ540" i="2" l="1"/>
  <c r="CK539" i="2"/>
  <c r="CL539" i="2" s="1" a="1"/>
  <c r="CL539" i="2" s="1"/>
  <c r="CJ541" i="2" l="1"/>
  <c r="CK540" i="2"/>
  <c r="CL540" i="2" s="1" a="1"/>
  <c r="CL540" i="2" s="1"/>
  <c r="CJ542" i="2" l="1"/>
  <c r="CK541" i="2"/>
  <c r="CL541" i="2" s="1" a="1"/>
  <c r="CL541" i="2" s="1"/>
  <c r="CJ543" i="2" l="1"/>
  <c r="CK542" i="2"/>
  <c r="CL542" i="2" s="1" a="1"/>
  <c r="CL542" i="2" s="1"/>
  <c r="CJ544" i="2" l="1"/>
  <c r="CK543" i="2"/>
  <c r="CL543" i="2" s="1" a="1"/>
  <c r="CL543" i="2" s="1"/>
  <c r="CJ545" i="2" l="1"/>
  <c r="CK544" i="2"/>
  <c r="CL544" i="2" s="1" a="1"/>
  <c r="CL544" i="2" s="1"/>
  <c r="CJ546" i="2" l="1"/>
  <c r="CK545" i="2"/>
  <c r="CL545" i="2" s="1" a="1"/>
  <c r="CL545" i="2" s="1"/>
  <c r="CJ547" i="2" l="1"/>
  <c r="CK546" i="2"/>
  <c r="CL546" i="2" s="1" a="1"/>
  <c r="CL546" i="2" s="1"/>
  <c r="CJ548" i="2" l="1"/>
  <c r="CK547" i="2"/>
  <c r="CL547" i="2" s="1" a="1"/>
  <c r="CL547" i="2" s="1"/>
  <c r="CJ549" i="2" l="1"/>
  <c r="CK548" i="2"/>
  <c r="CL548" i="2" s="1" a="1"/>
  <c r="CL548" i="2" s="1"/>
  <c r="CJ550" i="2" l="1"/>
  <c r="CK549" i="2"/>
  <c r="CL549" i="2" s="1" a="1"/>
  <c r="CL549" i="2" s="1"/>
  <c r="CJ551" i="2" l="1"/>
  <c r="CK550" i="2"/>
  <c r="CL550" i="2" s="1" a="1"/>
  <c r="CL550" i="2" s="1"/>
  <c r="CJ552" i="2" l="1"/>
  <c r="CK551" i="2"/>
  <c r="CL551" i="2" s="1" a="1"/>
  <c r="CL551" i="2" s="1"/>
  <c r="CJ553" i="2" l="1"/>
  <c r="CK552" i="2"/>
  <c r="CL552" i="2" s="1" a="1"/>
  <c r="CL552" i="2" s="1"/>
  <c r="CJ554" i="2" l="1"/>
  <c r="CK553" i="2"/>
  <c r="CL553" i="2" s="1" a="1"/>
  <c r="CL553" i="2" s="1"/>
  <c r="CJ555" i="2" l="1"/>
  <c r="CK554" i="2"/>
  <c r="CL554" i="2" s="1" a="1"/>
  <c r="CL554" i="2" s="1"/>
  <c r="CJ556" i="2" l="1"/>
  <c r="CK555" i="2"/>
  <c r="CL555" i="2" s="1" a="1"/>
  <c r="CL555" i="2" s="1"/>
  <c r="CJ557" i="2" l="1"/>
  <c r="CK556" i="2"/>
  <c r="CL556" i="2" s="1" a="1"/>
  <c r="CL556" i="2" s="1"/>
  <c r="CJ558" i="2" l="1"/>
  <c r="CK557" i="2"/>
  <c r="CL557" i="2" s="1" a="1"/>
  <c r="CL557" i="2" s="1"/>
  <c r="CJ559" i="2" l="1"/>
  <c r="CK558" i="2"/>
  <c r="CL558" i="2" s="1" a="1"/>
  <c r="CL558" i="2" s="1"/>
  <c r="CJ560" i="2" l="1"/>
  <c r="CK559" i="2"/>
  <c r="CL559" i="2" s="1" a="1"/>
  <c r="CL559" i="2" s="1"/>
  <c r="CJ561" i="2" l="1"/>
  <c r="CK560" i="2"/>
  <c r="CL560" i="2" s="1" a="1"/>
  <c r="CL560" i="2" s="1"/>
  <c r="CJ562" i="2" l="1"/>
  <c r="CK561" i="2"/>
  <c r="CL561" i="2" s="1" a="1"/>
  <c r="CL561" i="2" s="1"/>
  <c r="CJ563" i="2" l="1"/>
  <c r="CK562" i="2"/>
  <c r="CL562" i="2" s="1" a="1"/>
  <c r="CL562" i="2" s="1"/>
  <c r="CJ564" i="2" l="1"/>
  <c r="CK563" i="2"/>
  <c r="CL563" i="2" s="1" a="1"/>
  <c r="CL563" i="2" s="1"/>
  <c r="CJ565" i="2" l="1"/>
  <c r="CK564" i="2"/>
  <c r="CL564" i="2" s="1" a="1"/>
  <c r="CL564" i="2" s="1"/>
  <c r="CJ566" i="2" l="1"/>
  <c r="CK565" i="2"/>
  <c r="CL565" i="2" s="1" a="1"/>
  <c r="CL565" i="2" s="1"/>
  <c r="CJ567" i="2" l="1"/>
  <c r="CK566" i="2"/>
  <c r="CL566" i="2" s="1" a="1"/>
  <c r="CL566" i="2" s="1"/>
  <c r="CJ568" i="2" l="1"/>
  <c r="CK567" i="2"/>
  <c r="CL567" i="2" s="1" a="1"/>
  <c r="CL567" i="2" s="1"/>
  <c r="CJ569" i="2" l="1"/>
  <c r="CK568" i="2"/>
  <c r="CL568" i="2" s="1" a="1"/>
  <c r="CL568" i="2" s="1"/>
  <c r="CJ570" i="2" l="1"/>
  <c r="CK569" i="2"/>
  <c r="CL569" i="2" s="1" a="1"/>
  <c r="CL569" i="2" s="1"/>
  <c r="CJ571" i="2" l="1"/>
  <c r="CK570" i="2"/>
  <c r="CL570" i="2" s="1" a="1"/>
  <c r="CL570" i="2" s="1"/>
  <c r="CJ572" i="2" l="1"/>
  <c r="CK571" i="2"/>
  <c r="CL571" i="2" s="1" a="1"/>
  <c r="CL571" i="2" s="1"/>
  <c r="CJ573" i="2" l="1"/>
  <c r="CK572" i="2"/>
  <c r="CL572" i="2" s="1" a="1"/>
  <c r="CL572" i="2" s="1"/>
  <c r="CJ574" i="2" l="1"/>
  <c r="CK573" i="2"/>
  <c r="CL573" i="2" s="1" a="1"/>
  <c r="CL573" i="2" s="1"/>
  <c r="CJ575" i="2" l="1"/>
  <c r="CK574" i="2"/>
  <c r="CL574" i="2" s="1" a="1"/>
  <c r="CL574" i="2" s="1"/>
  <c r="CJ576" i="2" l="1"/>
  <c r="CK575" i="2"/>
  <c r="CL575" i="2" s="1" a="1"/>
  <c r="CL575" i="2" s="1"/>
  <c r="CJ577" i="2" l="1"/>
  <c r="CK576" i="2"/>
  <c r="CL576" i="2" s="1" a="1"/>
  <c r="CL576" i="2" s="1"/>
  <c r="CJ578" i="2" l="1"/>
  <c r="CK577" i="2"/>
  <c r="CL577" i="2" s="1" a="1"/>
  <c r="CL577" i="2" s="1"/>
  <c r="CJ579" i="2" l="1"/>
  <c r="CK578" i="2"/>
  <c r="CL578" i="2" s="1" a="1"/>
  <c r="CL578" i="2" s="1"/>
  <c r="CJ580" i="2" l="1"/>
  <c r="CK579" i="2"/>
  <c r="CL579" i="2" s="1" a="1"/>
  <c r="CL579" i="2" s="1"/>
  <c r="CJ581" i="2" l="1"/>
  <c r="CK580" i="2"/>
  <c r="CL580" i="2" s="1" a="1"/>
  <c r="CL580" i="2" s="1"/>
  <c r="CJ582" i="2" l="1"/>
  <c r="CK581" i="2"/>
  <c r="CL581" i="2" s="1" a="1"/>
  <c r="CL581" i="2" s="1"/>
  <c r="CJ583" i="2" l="1"/>
  <c r="CK582" i="2"/>
  <c r="CL582" i="2" s="1" a="1"/>
  <c r="CL582" i="2" s="1"/>
  <c r="CJ584" i="2" l="1"/>
  <c r="CK583" i="2"/>
  <c r="CL583" i="2" s="1" a="1"/>
  <c r="CL583" i="2" s="1"/>
  <c r="CJ585" i="2" l="1"/>
  <c r="CK584" i="2"/>
  <c r="CL584" i="2" s="1" a="1"/>
  <c r="CL584" i="2" s="1"/>
  <c r="CJ586" i="2" l="1"/>
  <c r="CK585" i="2"/>
  <c r="CL585" i="2" s="1" a="1"/>
  <c r="CL585" i="2" s="1"/>
  <c r="CJ587" i="2" l="1"/>
  <c r="CK586" i="2"/>
  <c r="CL586" i="2" s="1" a="1"/>
  <c r="CL586" i="2" s="1"/>
  <c r="CJ588" i="2" l="1"/>
  <c r="CK587" i="2"/>
  <c r="CL587" i="2" s="1" a="1"/>
  <c r="CL587" i="2" s="1"/>
  <c r="CJ589" i="2" l="1"/>
  <c r="CK588" i="2"/>
  <c r="CL588" i="2" s="1" a="1"/>
  <c r="CL588" i="2" s="1"/>
  <c r="CJ590" i="2" l="1"/>
  <c r="CK589" i="2"/>
  <c r="CL589" i="2" s="1" a="1"/>
  <c r="CL589" i="2" s="1"/>
  <c r="CJ591" i="2" l="1"/>
  <c r="CK590" i="2"/>
  <c r="CL590" i="2" s="1" a="1"/>
  <c r="CL590" i="2" s="1"/>
  <c r="CJ592" i="2" l="1"/>
  <c r="CK591" i="2"/>
  <c r="CL591" i="2" s="1" a="1"/>
  <c r="CL591" i="2" s="1"/>
  <c r="CJ593" i="2" l="1"/>
  <c r="CK592" i="2"/>
  <c r="CL592" i="2" s="1" a="1"/>
  <c r="CL592" i="2" s="1"/>
  <c r="CJ594" i="2" l="1"/>
  <c r="CK593" i="2"/>
  <c r="CL593" i="2" s="1" a="1"/>
  <c r="CL593" i="2" s="1"/>
  <c r="CJ595" i="2" l="1"/>
  <c r="CK594" i="2"/>
  <c r="CL594" i="2" s="1" a="1"/>
  <c r="CL594" i="2" s="1"/>
  <c r="CJ596" i="2" l="1"/>
  <c r="CK595" i="2"/>
  <c r="CL595" i="2" s="1" a="1"/>
  <c r="CL595" i="2" s="1"/>
  <c r="CJ597" i="2" l="1"/>
  <c r="CK596" i="2"/>
  <c r="CL596" i="2" s="1" a="1"/>
  <c r="CL596" i="2" s="1"/>
  <c r="CJ598" i="2" l="1"/>
  <c r="CK597" i="2"/>
  <c r="CL597" i="2" s="1" a="1"/>
  <c r="CL597" i="2" s="1"/>
  <c r="CJ599" i="2" l="1"/>
  <c r="CK598" i="2"/>
  <c r="CL598" i="2" s="1" a="1"/>
  <c r="CL598" i="2" s="1"/>
  <c r="CJ600" i="2" l="1"/>
  <c r="CK599" i="2"/>
  <c r="CL599" i="2" s="1" a="1"/>
  <c r="CL599" i="2" s="1"/>
  <c r="CJ601" i="2" l="1"/>
  <c r="CK600" i="2"/>
  <c r="CL600" i="2" s="1" a="1"/>
  <c r="CL600" i="2" s="1"/>
  <c r="CJ602" i="2" l="1"/>
  <c r="CK601" i="2"/>
  <c r="CL601" i="2" s="1" a="1"/>
  <c r="CL601" i="2" s="1"/>
  <c r="CJ603" i="2" l="1"/>
  <c r="CK602" i="2"/>
  <c r="CL602" i="2" s="1" a="1"/>
  <c r="CL602" i="2" s="1"/>
  <c r="CJ604" i="2" l="1"/>
  <c r="CK603" i="2"/>
  <c r="CL603" i="2" s="1" a="1"/>
  <c r="CL603" i="2" s="1"/>
  <c r="CJ605" i="2" l="1"/>
  <c r="CK604" i="2"/>
  <c r="CL604" i="2" s="1" a="1"/>
  <c r="CL604" i="2" s="1"/>
  <c r="CJ606" i="2" l="1"/>
  <c r="CK605" i="2"/>
  <c r="CL605" i="2" s="1" a="1"/>
  <c r="CL605" i="2" s="1"/>
  <c r="CJ607" i="2" l="1"/>
  <c r="CK606" i="2"/>
  <c r="CL606" i="2" s="1" a="1"/>
  <c r="CL606" i="2" s="1"/>
  <c r="CJ608" i="2" l="1"/>
  <c r="CK607" i="2"/>
  <c r="CL607" i="2" s="1" a="1"/>
  <c r="CL607" i="2" s="1"/>
  <c r="CJ609" i="2" l="1"/>
  <c r="CK608" i="2"/>
  <c r="CL608" i="2" s="1" a="1"/>
  <c r="CL608" i="2" s="1"/>
  <c r="CJ610" i="2" l="1"/>
  <c r="CK609" i="2"/>
  <c r="CL609" i="2" s="1" a="1"/>
  <c r="CL609" i="2" s="1"/>
  <c r="CJ611" i="2" l="1"/>
  <c r="CK610" i="2"/>
  <c r="CL610" i="2" s="1" a="1"/>
  <c r="CL610" i="2" s="1"/>
  <c r="CJ612" i="2" l="1"/>
  <c r="CK611" i="2"/>
  <c r="CL611" i="2" s="1" a="1"/>
  <c r="CL611" i="2" s="1"/>
  <c r="CJ613" i="2" l="1"/>
  <c r="CK612" i="2"/>
  <c r="CL612" i="2" s="1" a="1"/>
  <c r="CL612" i="2" s="1"/>
  <c r="CJ614" i="2" l="1"/>
  <c r="CK613" i="2"/>
  <c r="CL613" i="2" s="1" a="1"/>
  <c r="CL613" i="2" s="1"/>
  <c r="CJ615" i="2" l="1"/>
  <c r="CK614" i="2"/>
  <c r="CL614" i="2" s="1" a="1"/>
  <c r="CL614" i="2" s="1"/>
  <c r="CJ616" i="2" l="1"/>
  <c r="CK615" i="2"/>
  <c r="CL615" i="2" s="1" a="1"/>
  <c r="CL615" i="2" s="1"/>
  <c r="CJ617" i="2" l="1"/>
  <c r="CK616" i="2"/>
  <c r="CL616" i="2" s="1" a="1"/>
  <c r="CL616" i="2" s="1"/>
  <c r="CJ618" i="2" l="1"/>
  <c r="CK617" i="2"/>
  <c r="CL617" i="2" s="1" a="1"/>
  <c r="CL617" i="2" s="1"/>
  <c r="CJ619" i="2" l="1"/>
  <c r="CK618" i="2"/>
  <c r="CL618" i="2" s="1" a="1"/>
  <c r="CL618" i="2" s="1"/>
  <c r="CJ620" i="2" l="1"/>
  <c r="CK619" i="2"/>
  <c r="CL619" i="2" s="1" a="1"/>
  <c r="CL619" i="2" s="1"/>
  <c r="CJ621" i="2" l="1"/>
  <c r="CK620" i="2"/>
  <c r="CL620" i="2" s="1" a="1"/>
  <c r="CL620" i="2" s="1"/>
  <c r="CJ622" i="2" l="1"/>
  <c r="CK621" i="2"/>
  <c r="CL621" i="2" s="1" a="1"/>
  <c r="CL621" i="2" s="1"/>
  <c r="CJ623" i="2" l="1"/>
  <c r="CK622" i="2"/>
  <c r="CL622" i="2" s="1" a="1"/>
  <c r="CL622" i="2" s="1"/>
  <c r="CJ624" i="2" l="1"/>
  <c r="CK623" i="2"/>
  <c r="CL623" i="2" s="1" a="1"/>
  <c r="CL623" i="2" s="1"/>
  <c r="CJ625" i="2" l="1"/>
  <c r="CK624" i="2"/>
  <c r="CL624" i="2" s="1" a="1"/>
  <c r="CL624" i="2" s="1"/>
  <c r="CJ626" i="2" l="1"/>
  <c r="CK625" i="2"/>
  <c r="CL625" i="2" s="1" a="1"/>
  <c r="CL625" i="2" s="1"/>
  <c r="CJ627" i="2" l="1"/>
  <c r="CK626" i="2"/>
  <c r="CL626" i="2" s="1" a="1"/>
  <c r="CL626" i="2" s="1"/>
  <c r="CJ628" i="2" l="1"/>
  <c r="CK627" i="2"/>
  <c r="CL627" i="2" s="1" a="1"/>
  <c r="CL627" i="2" s="1"/>
  <c r="CJ629" i="2" l="1"/>
  <c r="CK628" i="2"/>
  <c r="CL628" i="2" s="1" a="1"/>
  <c r="CL628" i="2" s="1"/>
  <c r="CJ630" i="2" l="1"/>
  <c r="CK629" i="2"/>
  <c r="CL629" i="2" s="1" a="1"/>
  <c r="CL629" i="2" s="1"/>
  <c r="CJ631" i="2" l="1"/>
  <c r="CK630" i="2"/>
  <c r="CL630" i="2" s="1" a="1"/>
  <c r="CL630" i="2" s="1"/>
  <c r="CJ632" i="2" l="1"/>
  <c r="CK631" i="2"/>
  <c r="CL631" i="2" s="1" a="1"/>
  <c r="CL631" i="2" s="1"/>
  <c r="CJ633" i="2" l="1"/>
  <c r="CK632" i="2"/>
  <c r="CL632" i="2" s="1" a="1"/>
  <c r="CL632" i="2" s="1"/>
  <c r="CJ634" i="2" l="1"/>
  <c r="CK633" i="2"/>
  <c r="CL633" i="2" s="1" a="1"/>
  <c r="CL633" i="2" s="1"/>
  <c r="CJ635" i="2" l="1"/>
  <c r="CK634" i="2"/>
  <c r="CL634" i="2" s="1" a="1"/>
  <c r="CL634" i="2" s="1"/>
  <c r="CJ636" i="2" l="1"/>
  <c r="CK635" i="2"/>
  <c r="CL635" i="2" s="1" a="1"/>
  <c r="CL635" i="2" s="1"/>
  <c r="CJ637" i="2" l="1"/>
  <c r="CK636" i="2"/>
  <c r="CL636" i="2" s="1" a="1"/>
  <c r="CL636" i="2" s="1"/>
  <c r="CJ638" i="2" l="1"/>
  <c r="CK637" i="2"/>
  <c r="CL637" i="2" s="1" a="1"/>
  <c r="CL637" i="2" s="1"/>
  <c r="CJ639" i="2" l="1"/>
  <c r="CK638" i="2"/>
  <c r="CL638" i="2" s="1" a="1"/>
  <c r="CL638" i="2" s="1"/>
  <c r="CJ640" i="2" l="1"/>
  <c r="CK639" i="2"/>
  <c r="CL639" i="2" s="1" a="1"/>
  <c r="CL639" i="2" s="1"/>
  <c r="CJ641" i="2" l="1"/>
  <c r="CK640" i="2"/>
  <c r="CL640" i="2" s="1" a="1"/>
  <c r="CL640" i="2" s="1"/>
  <c r="CJ642" i="2" l="1"/>
  <c r="CK641" i="2"/>
  <c r="CL641" i="2" s="1" a="1"/>
  <c r="CL641" i="2" s="1"/>
  <c r="CJ643" i="2" l="1"/>
  <c r="CK642" i="2"/>
  <c r="CL642" i="2" s="1" a="1"/>
  <c r="CL642" i="2" s="1"/>
  <c r="CJ644" i="2" l="1"/>
  <c r="CK643" i="2"/>
  <c r="CL643" i="2" s="1" a="1"/>
  <c r="CL643" i="2" s="1"/>
  <c r="CJ645" i="2" l="1"/>
  <c r="CK644" i="2"/>
  <c r="CL644" i="2" s="1" a="1"/>
  <c r="CL644" i="2" s="1"/>
  <c r="CJ646" i="2" l="1"/>
  <c r="CK645" i="2"/>
  <c r="CL645" i="2" s="1" a="1"/>
  <c r="CL645" i="2" s="1"/>
  <c r="CJ647" i="2" l="1"/>
  <c r="CK646" i="2"/>
  <c r="CL646" i="2" s="1" a="1"/>
  <c r="CL646" i="2" s="1"/>
  <c r="CJ648" i="2" l="1"/>
  <c r="CK647" i="2"/>
  <c r="CL647" i="2" s="1" a="1"/>
  <c r="CL647" i="2" s="1"/>
  <c r="CJ649" i="2" l="1"/>
  <c r="CK648" i="2"/>
  <c r="CL648" i="2" s="1" a="1"/>
  <c r="CL648" i="2" s="1"/>
  <c r="CJ650" i="2" l="1"/>
  <c r="CK649" i="2"/>
  <c r="CL649" i="2" s="1" a="1"/>
  <c r="CL649" i="2" s="1"/>
  <c r="CJ651" i="2" l="1"/>
  <c r="CK650" i="2"/>
  <c r="CL650" i="2" s="1" a="1"/>
  <c r="CL650" i="2" s="1"/>
  <c r="CJ652" i="2" l="1"/>
  <c r="CK651" i="2"/>
  <c r="CL651" i="2" s="1" a="1"/>
  <c r="CL651" i="2" s="1"/>
  <c r="CJ653" i="2" l="1"/>
  <c r="CK652" i="2"/>
  <c r="CL652" i="2" s="1" a="1"/>
  <c r="CL652" i="2" s="1"/>
  <c r="CJ654" i="2" l="1"/>
  <c r="CK653" i="2"/>
  <c r="CL653" i="2" s="1" a="1"/>
  <c r="CL653" i="2" s="1"/>
  <c r="CJ655" i="2" l="1"/>
  <c r="CK654" i="2"/>
  <c r="CL654" i="2" s="1" a="1"/>
  <c r="CL654" i="2" s="1"/>
  <c r="CJ656" i="2" l="1"/>
  <c r="CK655" i="2"/>
  <c r="CL655" i="2" s="1" a="1"/>
  <c r="CL655" i="2" s="1"/>
  <c r="CJ657" i="2" l="1"/>
  <c r="CK656" i="2"/>
  <c r="CL656" i="2" s="1" a="1"/>
  <c r="CL656" i="2" s="1"/>
  <c r="CJ658" i="2" l="1"/>
  <c r="CK657" i="2"/>
  <c r="CL657" i="2" s="1" a="1"/>
  <c r="CL657" i="2" s="1"/>
  <c r="CJ659" i="2" l="1"/>
  <c r="CK658" i="2"/>
  <c r="CL658" i="2" s="1" a="1"/>
  <c r="CL658" i="2" s="1"/>
  <c r="CJ660" i="2" l="1"/>
  <c r="CK659" i="2"/>
  <c r="CL659" i="2" s="1" a="1"/>
  <c r="CL659" i="2" s="1"/>
  <c r="CJ661" i="2" l="1"/>
  <c r="CK660" i="2"/>
  <c r="CL660" i="2" s="1" a="1"/>
  <c r="CL660" i="2" s="1"/>
  <c r="CJ662" i="2" l="1"/>
  <c r="CK661" i="2"/>
  <c r="CL661" i="2" s="1" a="1"/>
  <c r="CL661" i="2" s="1"/>
  <c r="CJ663" i="2" l="1"/>
  <c r="CK662" i="2"/>
  <c r="CL662" i="2" s="1" a="1"/>
  <c r="CL662" i="2" s="1"/>
  <c r="CJ664" i="2" l="1"/>
  <c r="CK663" i="2"/>
  <c r="CL663" i="2" s="1" a="1"/>
  <c r="CL663" i="2" s="1"/>
  <c r="CJ665" i="2" l="1"/>
  <c r="CK664" i="2"/>
  <c r="CL664" i="2" s="1" a="1"/>
  <c r="CL664" i="2" s="1"/>
  <c r="CJ666" i="2" l="1"/>
  <c r="CK665" i="2"/>
  <c r="CL665" i="2" s="1" a="1"/>
  <c r="CL665" i="2" s="1"/>
  <c r="CJ667" i="2" l="1"/>
  <c r="CK666" i="2"/>
  <c r="CL666" i="2" s="1" a="1"/>
  <c r="CL666" i="2" s="1"/>
  <c r="CJ668" i="2" l="1"/>
  <c r="CK667" i="2"/>
  <c r="CL667" i="2" s="1" a="1"/>
  <c r="CL667" i="2" s="1"/>
  <c r="CJ669" i="2" l="1"/>
  <c r="CK668" i="2"/>
  <c r="CL668" i="2" s="1" a="1"/>
  <c r="CL668" i="2" s="1"/>
  <c r="CJ670" i="2" l="1"/>
  <c r="CK669" i="2"/>
  <c r="CL669" i="2" s="1" a="1"/>
  <c r="CL669" i="2" s="1"/>
  <c r="CJ671" i="2" l="1"/>
  <c r="CK670" i="2"/>
  <c r="CL670" i="2" s="1" a="1"/>
  <c r="CL670" i="2" s="1"/>
  <c r="CJ672" i="2" l="1"/>
  <c r="CK671" i="2"/>
  <c r="CL671" i="2" s="1" a="1"/>
  <c r="CL671" i="2" s="1"/>
  <c r="CJ673" i="2" l="1"/>
  <c r="CK672" i="2"/>
  <c r="CL672" i="2" s="1" a="1"/>
  <c r="CL672" i="2" s="1"/>
  <c r="CJ674" i="2" l="1"/>
  <c r="CK673" i="2"/>
  <c r="CL673" i="2" s="1" a="1"/>
  <c r="CL673" i="2" s="1"/>
  <c r="CJ675" i="2" l="1"/>
  <c r="CK674" i="2"/>
  <c r="CL674" i="2" s="1" a="1"/>
  <c r="CL674" i="2" s="1"/>
  <c r="CJ676" i="2" l="1"/>
  <c r="CK675" i="2"/>
  <c r="CL675" i="2" s="1" a="1"/>
  <c r="CL675" i="2" s="1"/>
  <c r="CJ677" i="2" l="1"/>
  <c r="CK676" i="2"/>
  <c r="CL676" i="2" s="1" a="1"/>
  <c r="CL676" i="2" s="1"/>
  <c r="CJ678" i="2" l="1"/>
  <c r="CK677" i="2"/>
  <c r="CL677" i="2" s="1" a="1"/>
  <c r="CL677" i="2" s="1"/>
  <c r="CJ679" i="2" l="1"/>
  <c r="CK678" i="2"/>
  <c r="CL678" i="2" s="1" a="1"/>
  <c r="CL678" i="2" s="1"/>
  <c r="CJ680" i="2" l="1"/>
  <c r="CK679" i="2"/>
  <c r="CL679" i="2" s="1" a="1"/>
  <c r="CL679" i="2" s="1"/>
  <c r="CJ681" i="2" l="1"/>
  <c r="CK680" i="2"/>
  <c r="CL680" i="2" s="1" a="1"/>
  <c r="CL680" i="2" s="1"/>
  <c r="CJ682" i="2" l="1"/>
  <c r="CK681" i="2"/>
  <c r="CL681" i="2" s="1" a="1"/>
  <c r="CL681" i="2" s="1"/>
  <c r="CJ683" i="2" l="1"/>
  <c r="CK682" i="2"/>
  <c r="CL682" i="2" s="1" a="1"/>
  <c r="CL682" i="2" s="1"/>
  <c r="CJ684" i="2" l="1"/>
  <c r="CK683" i="2"/>
  <c r="CL683" i="2" s="1" a="1"/>
  <c r="CL683" i="2" s="1"/>
  <c r="CJ685" i="2" l="1"/>
  <c r="CK684" i="2"/>
  <c r="CL684" i="2" s="1" a="1"/>
  <c r="CL684" i="2" s="1"/>
  <c r="CJ686" i="2" l="1"/>
  <c r="CK685" i="2"/>
  <c r="CL685" i="2" s="1" a="1"/>
  <c r="CL685" i="2" s="1"/>
  <c r="CJ687" i="2" l="1"/>
  <c r="CK686" i="2"/>
  <c r="CL686" i="2" s="1" a="1"/>
  <c r="CL686" i="2" s="1"/>
  <c r="CJ688" i="2" l="1"/>
  <c r="CK687" i="2"/>
  <c r="CL687" i="2" s="1" a="1"/>
  <c r="CL687" i="2" s="1"/>
  <c r="CJ689" i="2" l="1"/>
  <c r="CK688" i="2"/>
  <c r="CL688" i="2" s="1" a="1"/>
  <c r="CL688" i="2" s="1"/>
  <c r="CJ690" i="2" l="1"/>
  <c r="CK689" i="2"/>
  <c r="CL689" i="2" s="1" a="1"/>
  <c r="CL689" i="2" s="1"/>
  <c r="CJ691" i="2" l="1"/>
  <c r="CK690" i="2"/>
  <c r="CL690" i="2" s="1" a="1"/>
  <c r="CL690" i="2" s="1"/>
  <c r="CJ692" i="2" l="1"/>
  <c r="CK691" i="2"/>
  <c r="CL691" i="2" s="1" a="1"/>
  <c r="CL691" i="2" s="1"/>
  <c r="CJ693" i="2" l="1"/>
  <c r="CK692" i="2"/>
  <c r="CL692" i="2" s="1" a="1"/>
  <c r="CL692" i="2" s="1"/>
  <c r="CJ694" i="2" l="1"/>
  <c r="CK693" i="2"/>
  <c r="CL693" i="2" s="1" a="1"/>
  <c r="CL693" i="2" s="1"/>
  <c r="CJ695" i="2" l="1"/>
  <c r="CK694" i="2"/>
  <c r="CL694" i="2" s="1" a="1"/>
  <c r="CL694" i="2" s="1"/>
  <c r="CJ696" i="2" l="1"/>
  <c r="CK695" i="2"/>
  <c r="CL695" i="2" s="1" a="1"/>
  <c r="CL695" i="2" s="1"/>
  <c r="CJ697" i="2" l="1"/>
  <c r="CK696" i="2"/>
  <c r="CL696" i="2" s="1" a="1"/>
  <c r="CL696" i="2" s="1"/>
  <c r="CJ698" i="2" l="1"/>
  <c r="CK697" i="2"/>
  <c r="CL697" i="2" s="1" a="1"/>
  <c r="CL697" i="2" s="1"/>
  <c r="CJ699" i="2" l="1"/>
  <c r="CK698" i="2"/>
  <c r="CL698" i="2" s="1" a="1"/>
  <c r="CL698" i="2" s="1"/>
  <c r="CJ700" i="2" l="1"/>
  <c r="CK699" i="2"/>
  <c r="CL699" i="2" s="1" a="1"/>
  <c r="CL699" i="2" s="1"/>
  <c r="CJ701" i="2" l="1"/>
  <c r="CK700" i="2"/>
  <c r="CL700" i="2" s="1" a="1"/>
  <c r="CL700" i="2" s="1"/>
  <c r="CJ702" i="2" l="1"/>
  <c r="CK701" i="2"/>
  <c r="CL701" i="2" s="1" a="1"/>
  <c r="CL701" i="2" s="1"/>
  <c r="CJ703" i="2" l="1"/>
  <c r="CK702" i="2"/>
  <c r="CL702" i="2" s="1" a="1"/>
  <c r="CL702" i="2" s="1"/>
  <c r="CJ704" i="2" l="1"/>
  <c r="CK703" i="2"/>
  <c r="CL703" i="2" s="1" a="1"/>
  <c r="CL703" i="2" s="1"/>
  <c r="CJ705" i="2" l="1"/>
  <c r="CK704" i="2"/>
  <c r="CL704" i="2" s="1" a="1"/>
  <c r="CL704" i="2" s="1"/>
  <c r="CJ706" i="2" l="1"/>
  <c r="CK705" i="2"/>
  <c r="CL705" i="2" s="1" a="1"/>
  <c r="CL705" i="2" s="1"/>
  <c r="CJ707" i="2" l="1"/>
  <c r="CK706" i="2"/>
  <c r="CL706" i="2" s="1" a="1"/>
  <c r="CL706" i="2" s="1"/>
  <c r="CJ708" i="2" l="1"/>
  <c r="CK707" i="2"/>
  <c r="CL707" i="2" s="1" a="1"/>
  <c r="CL707" i="2" s="1"/>
  <c r="CJ709" i="2" l="1"/>
  <c r="CK708" i="2"/>
  <c r="CL708" i="2" s="1" a="1"/>
  <c r="CL708" i="2" s="1"/>
  <c r="CJ710" i="2" l="1"/>
  <c r="CK709" i="2"/>
  <c r="CL709" i="2" s="1" a="1"/>
  <c r="CL709" i="2" s="1"/>
  <c r="CJ711" i="2" l="1"/>
  <c r="CK710" i="2"/>
  <c r="CL710" i="2" s="1" a="1"/>
  <c r="CL710" i="2" s="1"/>
  <c r="CJ712" i="2" l="1"/>
  <c r="CK711" i="2"/>
  <c r="CL711" i="2" s="1" a="1"/>
  <c r="CL711" i="2" s="1"/>
  <c r="CJ713" i="2" l="1"/>
  <c r="CK712" i="2"/>
  <c r="CL712" i="2" s="1" a="1"/>
  <c r="CL712" i="2" s="1"/>
  <c r="CJ714" i="2" l="1"/>
  <c r="CK713" i="2"/>
  <c r="CL713" i="2" s="1" a="1"/>
  <c r="CL713" i="2" s="1"/>
  <c r="CJ715" i="2" l="1"/>
  <c r="CK714" i="2"/>
  <c r="CL714" i="2" s="1" a="1"/>
  <c r="CL714" i="2" s="1"/>
  <c r="CJ716" i="2" l="1"/>
  <c r="CK715" i="2"/>
  <c r="CL715" i="2" s="1" a="1"/>
  <c r="CL715" i="2" s="1"/>
  <c r="CJ717" i="2" l="1"/>
  <c r="CK716" i="2"/>
  <c r="CL716" i="2" s="1" a="1"/>
  <c r="CL716" i="2" s="1"/>
  <c r="CJ718" i="2" l="1"/>
  <c r="CK717" i="2"/>
  <c r="CL717" i="2" s="1" a="1"/>
  <c r="CL717" i="2" s="1"/>
  <c r="CJ719" i="2" l="1"/>
  <c r="CK718" i="2"/>
  <c r="CL718" i="2" s="1" a="1"/>
  <c r="CL718" i="2" s="1"/>
  <c r="CJ720" i="2" l="1"/>
  <c r="CK719" i="2"/>
  <c r="CL719" i="2" s="1" a="1"/>
  <c r="CL719" i="2" s="1"/>
  <c r="CJ721" i="2" l="1"/>
  <c r="CK720" i="2"/>
  <c r="CL720" i="2" s="1" a="1"/>
  <c r="CL720" i="2" s="1"/>
  <c r="CJ722" i="2" l="1"/>
  <c r="CK721" i="2"/>
  <c r="CL721" i="2" s="1" a="1"/>
  <c r="CL721" i="2" s="1"/>
  <c r="CJ723" i="2" l="1"/>
  <c r="CK722" i="2"/>
  <c r="CL722" i="2" s="1" a="1"/>
  <c r="CL722" i="2" s="1"/>
  <c r="CJ724" i="2" l="1"/>
  <c r="CK723" i="2"/>
  <c r="CL723" i="2" s="1" a="1"/>
  <c r="CL723" i="2" s="1"/>
  <c r="CJ725" i="2" l="1"/>
  <c r="CK724" i="2"/>
  <c r="CL724" i="2" s="1" a="1"/>
  <c r="CL724" i="2" s="1"/>
  <c r="CJ726" i="2" l="1"/>
  <c r="CK725" i="2"/>
  <c r="CL725" i="2" s="1" a="1"/>
  <c r="CL725" i="2" s="1"/>
  <c r="CJ727" i="2" l="1"/>
  <c r="CK726" i="2"/>
  <c r="CL726" i="2" s="1" a="1"/>
  <c r="CL726" i="2" s="1"/>
  <c r="CJ728" i="2" l="1"/>
  <c r="CK727" i="2"/>
  <c r="CL727" i="2" s="1" a="1"/>
  <c r="CL727" i="2" s="1"/>
  <c r="CJ729" i="2" l="1"/>
  <c r="CK728" i="2"/>
  <c r="CL728" i="2" s="1" a="1"/>
  <c r="CL728" i="2" s="1"/>
  <c r="CJ730" i="2" l="1"/>
  <c r="CK729" i="2"/>
  <c r="CL729" i="2" s="1" a="1"/>
  <c r="CL729" i="2" s="1"/>
  <c r="CJ731" i="2" l="1"/>
  <c r="CK730" i="2"/>
  <c r="CL730" i="2" s="1" a="1"/>
  <c r="CL730" i="2" s="1"/>
  <c r="CJ732" i="2" l="1"/>
  <c r="CK731" i="2"/>
  <c r="CL731" i="2" s="1" a="1"/>
  <c r="CL731" i="2" s="1"/>
  <c r="CJ733" i="2" l="1"/>
  <c r="CK732" i="2"/>
  <c r="CL732" i="2" s="1" a="1"/>
  <c r="CL732" i="2" s="1"/>
  <c r="CJ734" i="2" l="1"/>
  <c r="CK733" i="2"/>
  <c r="CL733" i="2" s="1" a="1"/>
  <c r="CL733" i="2" s="1"/>
  <c r="CJ735" i="2" l="1"/>
  <c r="CK734" i="2"/>
  <c r="CL734" i="2" s="1" a="1"/>
  <c r="CL734" i="2" s="1"/>
  <c r="CJ736" i="2" l="1"/>
  <c r="CK735" i="2"/>
  <c r="CL735" i="2" s="1" a="1"/>
  <c r="CL735" i="2" s="1"/>
  <c r="CJ737" i="2" l="1"/>
  <c r="CK736" i="2"/>
  <c r="CL736" i="2" s="1" a="1"/>
  <c r="CL736" i="2" s="1"/>
  <c r="CJ738" i="2" l="1"/>
  <c r="CJ739" i="2" s="1"/>
  <c r="CK737" i="2"/>
  <c r="CL737" i="2" s="1" a="1"/>
  <c r="CL737" i="2" s="1"/>
  <c r="CJ740" i="2" l="1"/>
  <c r="CK739" i="2"/>
  <c r="CL739" i="2" s="1" a="1"/>
  <c r="CL739" i="2" s="1"/>
  <c r="CK738" i="2"/>
  <c r="CL738" i="2" s="1" a="1"/>
  <c r="CL738" i="2" s="1"/>
  <c r="CN10" i="2"/>
  <c r="CX10" i="2" s="1"/>
  <c r="CR9" i="2" l="1"/>
  <c r="CT9" i="2" s="1"/>
  <c r="CV10" i="2" a="1"/>
  <c r="CV10" i="2" s="1"/>
  <c r="CK740" i="2"/>
  <c r="CL740" i="2" s="1" a="1"/>
  <c r="CL740" i="2" s="1"/>
  <c r="CJ741" i="2"/>
  <c r="CQ10" i="2"/>
  <c r="CS10" i="2" s="1"/>
  <c r="CP10" i="2"/>
  <c r="CO10" i="2"/>
  <c r="CK741" i="2" l="1"/>
  <c r="CL741" i="2" s="1" a="1"/>
  <c r="CL741" i="2" s="1"/>
  <c r="CJ742" i="2"/>
  <c r="CN11" i="2"/>
  <c r="CX11" i="2" s="1"/>
  <c r="CR10" i="2" l="1"/>
  <c r="CT10" i="2" s="1"/>
  <c r="CV11" i="2" a="1"/>
  <c r="CV11" i="2" s="1"/>
  <c r="CO11" i="2"/>
  <c r="CK742" i="2"/>
  <c r="CL742" i="2" s="1" a="1"/>
  <c r="CL742" i="2" s="1"/>
  <c r="CJ743" i="2"/>
  <c r="CQ11" i="2"/>
  <c r="CS11" i="2" s="1"/>
  <c r="CP11" i="2"/>
  <c r="CN12" i="2" l="1"/>
  <c r="CX12" i="2" s="1"/>
  <c r="CK743" i="2"/>
  <c r="CL743" i="2" s="1" a="1"/>
  <c r="CL743" i="2" s="1"/>
  <c r="CJ744" i="2"/>
  <c r="CR11" i="2"/>
  <c r="CT11" i="2" s="1"/>
  <c r="CP12" i="2"/>
  <c r="CQ12" i="2"/>
  <c r="CS12" i="2" s="1"/>
  <c r="CO12" i="2"/>
  <c r="CV12" i="2" l="1" a="1"/>
  <c r="CV12" i="2" s="1"/>
  <c r="CN13" i="2"/>
  <c r="CX13" i="2" s="1"/>
  <c r="CK744" i="2"/>
  <c r="CL744" i="2" s="1" a="1"/>
  <c r="CL744" i="2" s="1"/>
  <c r="CJ745" i="2"/>
  <c r="CR12" i="2" l="1"/>
  <c r="CT12" i="2" s="1"/>
  <c r="CV13" i="2" a="1"/>
  <c r="CV13" i="2" s="1"/>
  <c r="CQ13" i="2"/>
  <c r="CS13" i="2" s="1"/>
  <c r="CP13" i="2"/>
  <c r="CO13" i="2"/>
  <c r="CJ746" i="2"/>
  <c r="CK745" i="2"/>
  <c r="CL745" i="2" s="1" a="1"/>
  <c r="CL745" i="2" s="1"/>
  <c r="CN14" i="2" l="1"/>
  <c r="CX14" i="2" s="1"/>
  <c r="CK746" i="2"/>
  <c r="CL746" i="2" s="1" a="1"/>
  <c r="CL746" i="2" s="1"/>
  <c r="CJ747" i="2"/>
  <c r="CR13" i="2"/>
  <c r="CT13" i="2" s="1"/>
  <c r="CP14" i="2"/>
  <c r="CQ14" i="2"/>
  <c r="CS14" i="2" s="1"/>
  <c r="CO14" i="2" l="1"/>
  <c r="CN15" i="2" s="1"/>
  <c r="CX15" i="2" s="1"/>
  <c r="CV14" i="2" a="1"/>
  <c r="CV14" i="2" s="1"/>
  <c r="CK747" i="2"/>
  <c r="CL747" i="2" s="1" a="1"/>
  <c r="CL747" i="2" s="1"/>
  <c r="CJ748" i="2"/>
  <c r="CV15" i="2" l="1" a="1"/>
  <c r="CV15" i="2" s="1"/>
  <c r="CO15" i="2"/>
  <c r="CR14" i="2"/>
  <c r="CT14" i="2" s="1"/>
  <c r="CQ15" i="2"/>
  <c r="CS15" i="2" s="1"/>
  <c r="CP15" i="2"/>
  <c r="CJ749" i="2"/>
  <c r="CK748" i="2"/>
  <c r="CL748" i="2" s="1" a="1"/>
  <c r="CL748" i="2" s="1"/>
  <c r="CN16" i="2" l="1"/>
  <c r="CX16" i="2" s="1"/>
  <c r="CV16" i="2" a="1"/>
  <c r="CV16" i="2" s="1"/>
  <c r="CQ16" i="2"/>
  <c r="CS16" i="2" s="1"/>
  <c r="CP16" i="2"/>
  <c r="CO16" i="2"/>
  <c r="CJ750" i="2"/>
  <c r="CK749" i="2"/>
  <c r="CL749" i="2" s="1" a="1"/>
  <c r="CL749" i="2" s="1"/>
  <c r="CR15" i="2" l="1"/>
  <c r="CT15" i="2" s="1"/>
  <c r="CN17" i="2"/>
  <c r="CX17" i="2" s="1"/>
  <c r="CK750" i="2"/>
  <c r="CL750" i="2" s="1" a="1"/>
  <c r="CL750" i="2" s="1"/>
  <c r="CJ751" i="2"/>
  <c r="CP17" i="2" l="1"/>
  <c r="CV17" i="2" a="1"/>
  <c r="CV17" i="2" s="1"/>
  <c r="CR16" i="2"/>
  <c r="CT16" i="2" s="1"/>
  <c r="CQ17" i="2"/>
  <c r="CS17" i="2" s="1"/>
  <c r="CO17" i="2"/>
  <c r="CN18" i="2" s="1"/>
  <c r="CJ752" i="2"/>
  <c r="CK751" i="2"/>
  <c r="CL751" i="2" s="1" a="1"/>
  <c r="CL751" i="2" s="1"/>
  <c r="CX18" i="2" l="1"/>
  <c r="CP18" i="2"/>
  <c r="CQ18" i="2"/>
  <c r="CS18" i="2" s="1"/>
  <c r="CR17" i="2"/>
  <c r="CT17" i="2" s="1"/>
  <c r="CO18" i="2"/>
  <c r="CN19" i="2" s="1"/>
  <c r="CX19" i="2" s="1"/>
  <c r="CV18" i="2" a="1"/>
  <c r="CV18" i="2" s="1"/>
  <c r="CJ753" i="2"/>
  <c r="CK752" i="2"/>
  <c r="CL752" i="2" s="1" a="1"/>
  <c r="CL752" i="2" s="1"/>
  <c r="CV19" i="2" l="1" a="1"/>
  <c r="CV19" i="2" s="1"/>
  <c r="CO19" i="2"/>
  <c r="CR18" i="2"/>
  <c r="CT18" i="2" s="1"/>
  <c r="CQ19" i="2"/>
  <c r="CS19" i="2" s="1"/>
  <c r="CP19" i="2"/>
  <c r="CK753" i="2"/>
  <c r="CL753" i="2" s="1" a="1"/>
  <c r="CL753" i="2" s="1"/>
  <c r="CJ754" i="2"/>
  <c r="CN20" i="2" l="1"/>
  <c r="CX20" i="2" s="1"/>
  <c r="CK754" i="2"/>
  <c r="CL754" i="2" s="1" a="1"/>
  <c r="CL754" i="2" s="1"/>
  <c r="CJ755" i="2"/>
  <c r="CO20" i="2"/>
  <c r="CQ20" i="2"/>
  <c r="CS20" i="2" s="1"/>
  <c r="CR19" i="2"/>
  <c r="CT19" i="2" s="1"/>
  <c r="CP20" i="2"/>
  <c r="CV20" i="2" l="1" a="1"/>
  <c r="CV20" i="2" s="1"/>
  <c r="CK755" i="2"/>
  <c r="CL755" i="2" s="1" a="1"/>
  <c r="CL755" i="2" s="1"/>
  <c r="CJ756" i="2"/>
  <c r="CN21" i="2"/>
  <c r="CX21" i="2" s="1"/>
  <c r="CV21" i="2" l="1" a="1"/>
  <c r="CV21" i="2" s="1"/>
  <c r="CJ757" i="2"/>
  <c r="CK756" i="2"/>
  <c r="CL756" i="2" s="1" a="1"/>
  <c r="CL756" i="2" s="1"/>
  <c r="CR20" i="2"/>
  <c r="CT20" i="2" s="1"/>
  <c r="CO21" i="2"/>
  <c r="CQ21" i="2"/>
  <c r="CS21" i="2" s="1"/>
  <c r="CP21" i="2"/>
  <c r="CJ758" i="2" l="1"/>
  <c r="CK757" i="2"/>
  <c r="CL757" i="2" s="1" a="1"/>
  <c r="CL757" i="2" s="1"/>
  <c r="CN22" i="2"/>
  <c r="CX22" i="2" s="1"/>
  <c r="CV22" i="2" l="1" a="1"/>
  <c r="CV22" i="2" s="1"/>
  <c r="CK758" i="2"/>
  <c r="CL758" i="2" s="1" a="1"/>
  <c r="CL758" i="2" s="1"/>
  <c r="CJ759" i="2"/>
  <c r="CP22" i="2"/>
  <c r="CQ22" i="2"/>
  <c r="CS22" i="2" s="1"/>
  <c r="CR21" i="2"/>
  <c r="CT21" i="2" s="1"/>
  <c r="CO22" i="2"/>
  <c r="CN23" i="2" l="1"/>
  <c r="CX23" i="2" s="1"/>
  <c r="CK759" i="2"/>
  <c r="CL759" i="2" s="1" a="1"/>
  <c r="CL759" i="2" s="1"/>
  <c r="CJ760" i="2"/>
  <c r="CR22" i="2"/>
  <c r="CT22" i="2" s="1"/>
  <c r="CO23" i="2"/>
  <c r="CQ23" i="2"/>
  <c r="CS23" i="2" s="1"/>
  <c r="CP23" i="2" l="1"/>
  <c r="CN24" i="2" s="1"/>
  <c r="CX24" i="2" s="1"/>
  <c r="CV23" i="2" a="1"/>
  <c r="CV23" i="2" s="1"/>
  <c r="CK760" i="2"/>
  <c r="CL760" i="2" s="1" a="1"/>
  <c r="CL760" i="2" s="1"/>
  <c r="CJ761" i="2"/>
  <c r="CV24" i="2" l="1" a="1"/>
  <c r="CV24" i="2" s="1"/>
  <c r="CO24" i="2"/>
  <c r="CQ24" i="2"/>
  <c r="CS24" i="2" s="1"/>
  <c r="CP24" i="2"/>
  <c r="CR23" i="2"/>
  <c r="CT23" i="2" s="1"/>
  <c r="CK761" i="2"/>
  <c r="CL761" i="2" s="1" a="1"/>
  <c r="CL761" i="2" s="1"/>
  <c r="CJ762" i="2"/>
  <c r="CN25" i="2" l="1"/>
  <c r="CX25" i="2" s="1"/>
  <c r="CK762" i="2"/>
  <c r="CL762" i="2" s="1" a="1"/>
  <c r="CL762" i="2" s="1"/>
  <c r="CJ763" i="2"/>
  <c r="CR24" i="2" l="1"/>
  <c r="CT24" i="2" s="1"/>
  <c r="CO25" i="2"/>
  <c r="CQ25" i="2"/>
  <c r="CS25" i="2" s="1"/>
  <c r="CV25" i="2" a="1"/>
  <c r="CV25" i="2" s="1"/>
  <c r="CP25" i="2"/>
  <c r="CJ764" i="2"/>
  <c r="CK763" i="2"/>
  <c r="CL763" i="2" s="1" a="1"/>
  <c r="CL763" i="2" s="1"/>
  <c r="CN26" i="2" l="1"/>
  <c r="CX26" i="2" s="1"/>
  <c r="CJ765" i="2"/>
  <c r="CK764" i="2"/>
  <c r="CL764" i="2" s="1" a="1"/>
  <c r="CL764" i="2" s="1"/>
  <c r="CR25" i="2"/>
  <c r="CT25" i="2" s="1"/>
  <c r="CP26" i="2"/>
  <c r="CQ26" i="2"/>
  <c r="CS26" i="2" s="1"/>
  <c r="CO26" i="2"/>
  <c r="CV26" i="2" l="1" a="1"/>
  <c r="CV26" i="2" s="1"/>
  <c r="CN27" i="2"/>
  <c r="CX27" i="2" s="1"/>
  <c r="CK765" i="2"/>
  <c r="CL765" i="2" s="1" a="1"/>
  <c r="CL765" i="2" s="1"/>
  <c r="CJ766" i="2"/>
  <c r="CO27" i="2" l="1"/>
  <c r="CR26" i="2"/>
  <c r="CT26" i="2" s="1"/>
  <c r="CQ27" i="2"/>
  <c r="CS27" i="2" s="1"/>
  <c r="CP27" i="2"/>
  <c r="CN28" i="2" s="1"/>
  <c r="CX28" i="2" s="1"/>
  <c r="CV27" i="2" a="1"/>
  <c r="CV27" i="2" s="1"/>
  <c r="CJ767" i="2"/>
  <c r="CK766" i="2"/>
  <c r="CL766" i="2" s="1" a="1"/>
  <c r="CL766" i="2" s="1"/>
  <c r="CV28" i="2" l="1" a="1"/>
  <c r="CV28" i="2" s="1"/>
  <c r="CJ768" i="2"/>
  <c r="CK767" i="2"/>
  <c r="CL767" i="2" s="1" a="1"/>
  <c r="CL767" i="2" s="1"/>
  <c r="CO28" i="2"/>
  <c r="CQ28" i="2"/>
  <c r="CS28" i="2" s="1"/>
  <c r="CR27" i="2"/>
  <c r="CT27" i="2" s="1"/>
  <c r="CP28" i="2"/>
  <c r="CJ769" i="2" l="1"/>
  <c r="CK768" i="2"/>
  <c r="CL768" i="2" s="1" a="1"/>
  <c r="CL768" i="2" s="1"/>
  <c r="CN29" i="2"/>
  <c r="CX29" i="2" s="1"/>
  <c r="CV29" i="2" l="1" a="1"/>
  <c r="CV29" i="2" s="1"/>
  <c r="CJ770" i="2"/>
  <c r="CK769" i="2"/>
  <c r="CL769" i="2" s="1" a="1"/>
  <c r="CL769" i="2" s="1"/>
  <c r="CR28" i="2"/>
  <c r="CT28" i="2" s="1"/>
  <c r="CP29" i="2"/>
  <c r="CQ29" i="2"/>
  <c r="CS29" i="2" s="1"/>
  <c r="CO29" i="2"/>
  <c r="CN30" i="2" l="1"/>
  <c r="CX30" i="2" s="1"/>
  <c r="CJ771" i="2"/>
  <c r="CK770" i="2"/>
  <c r="CL770" i="2" s="1" a="1"/>
  <c r="CL770" i="2" s="1"/>
  <c r="CR29" i="2"/>
  <c r="CT29" i="2" s="1"/>
  <c r="CO30" i="2"/>
  <c r="CQ30" i="2"/>
  <c r="CS30" i="2" s="1"/>
  <c r="CP30" i="2"/>
  <c r="CV30" i="2" l="1" a="1"/>
  <c r="CV30" i="2" s="1"/>
  <c r="CK771" i="2"/>
  <c r="CL771" i="2" s="1" a="1"/>
  <c r="CL771" i="2" s="1"/>
  <c r="CJ772" i="2"/>
  <c r="CN31" i="2"/>
  <c r="CX31" i="2" s="1"/>
  <c r="CV31" i="2" l="1" a="1"/>
  <c r="CV31" i="2" s="1"/>
  <c r="CK772" i="2"/>
  <c r="CL772" i="2" s="1" a="1"/>
  <c r="CL772" i="2" s="1"/>
  <c r="CJ773" i="2"/>
  <c r="CR30" i="2"/>
  <c r="CT30" i="2" s="1"/>
  <c r="CO31" i="2"/>
  <c r="CQ31" i="2"/>
  <c r="CS31" i="2" s="1"/>
  <c r="CP31" i="2"/>
  <c r="CK773" i="2" l="1"/>
  <c r="CL773" i="2" s="1" a="1"/>
  <c r="CL773" i="2" s="1"/>
  <c r="CJ774" i="2"/>
  <c r="CN32" i="2"/>
  <c r="CX32" i="2" s="1"/>
  <c r="CV32" i="2" l="1" a="1"/>
  <c r="CV32" i="2" s="1"/>
  <c r="CK774" i="2"/>
  <c r="CL774" i="2" s="1" a="1"/>
  <c r="CL774" i="2" s="1"/>
  <c r="CJ775" i="2"/>
  <c r="CR31" i="2"/>
  <c r="CT31" i="2" s="1"/>
  <c r="CQ32" i="2"/>
  <c r="CS32" i="2" s="1"/>
  <c r="CP32" i="2"/>
  <c r="CO32" i="2"/>
  <c r="CN33" i="2" l="1"/>
  <c r="CX33" i="2" s="1"/>
  <c r="CJ776" i="2"/>
  <c r="CK775" i="2"/>
  <c r="CL775" i="2" s="1" a="1"/>
  <c r="CL775" i="2" s="1"/>
  <c r="CR32" i="2"/>
  <c r="CT32" i="2" s="1"/>
  <c r="CP33" i="2"/>
  <c r="CQ33" i="2"/>
  <c r="CS33" i="2" s="1"/>
  <c r="CO33" i="2"/>
  <c r="CV33" i="2" l="1" a="1"/>
  <c r="CV33" i="2" s="1"/>
  <c r="CN34" i="2"/>
  <c r="CX34" i="2" s="1"/>
  <c r="CK776" i="2"/>
  <c r="CL776" i="2" s="1" a="1"/>
  <c r="CL776" i="2" s="1"/>
  <c r="CJ777" i="2"/>
  <c r="CQ34" i="2" l="1"/>
  <c r="CS34" i="2" s="1"/>
  <c r="CO34" i="2"/>
  <c r="CR33" i="2"/>
  <c r="CT33" i="2" s="1"/>
  <c r="CV34" i="2" a="1"/>
  <c r="CV34" i="2" s="1"/>
  <c r="CP34" i="2"/>
  <c r="CK777" i="2"/>
  <c r="CL777" i="2" s="1" a="1"/>
  <c r="CL777" i="2" s="1"/>
  <c r="CJ778" i="2"/>
  <c r="CN35" i="2" l="1"/>
  <c r="CX35" i="2" s="1"/>
  <c r="CK778" i="2"/>
  <c r="CL778" i="2" s="1" a="1"/>
  <c r="CL778" i="2" s="1"/>
  <c r="CJ779" i="2"/>
  <c r="CQ35" i="2" l="1"/>
  <c r="CS35" i="2" s="1"/>
  <c r="CV35" i="2" a="1"/>
  <c r="CV35" i="2" s="1"/>
  <c r="CP35" i="2"/>
  <c r="CO35" i="2"/>
  <c r="CR34" i="2"/>
  <c r="CT34" i="2" s="1"/>
  <c r="CK779" i="2"/>
  <c r="CL779" i="2" s="1" a="1"/>
  <c r="CL779" i="2" s="1"/>
  <c r="CJ780" i="2"/>
  <c r="CN36" i="2" l="1"/>
  <c r="CX36" i="2" s="1"/>
  <c r="CK780" i="2"/>
  <c r="CL780" i="2" s="1" a="1"/>
  <c r="CL780" i="2" s="1"/>
  <c r="CJ781" i="2"/>
  <c r="CV36" i="2" l="1" a="1"/>
  <c r="CV36" i="2" s="1"/>
  <c r="CO36" i="2"/>
  <c r="CR35" i="2"/>
  <c r="CT35" i="2" s="1"/>
  <c r="CP36" i="2"/>
  <c r="CQ36" i="2"/>
  <c r="CS36" i="2" s="1"/>
  <c r="CJ782" i="2"/>
  <c r="CK781" i="2"/>
  <c r="CL781" i="2" s="1" a="1"/>
  <c r="CL781" i="2" s="1"/>
  <c r="CN37" i="2" l="1"/>
  <c r="CX37" i="2" s="1"/>
  <c r="CP37" i="2"/>
  <c r="CV37" i="2" a="1"/>
  <c r="CV37" i="2" s="1"/>
  <c r="CK782" i="2"/>
  <c r="CL782" i="2" s="1" a="1"/>
  <c r="CL782" i="2" s="1"/>
  <c r="CJ783" i="2"/>
  <c r="CR36" i="2" l="1"/>
  <c r="CT36" i="2" s="1"/>
  <c r="CQ37" i="2"/>
  <c r="CS37" i="2" s="1"/>
  <c r="CO37" i="2"/>
  <c r="CN38" i="2" s="1"/>
  <c r="CK783" i="2"/>
  <c r="CL783" i="2" s="1" a="1"/>
  <c r="CL783" i="2" s="1"/>
  <c r="CJ784" i="2"/>
  <c r="CV38" i="2" l="1" a="1"/>
  <c r="CV38" i="2" s="1"/>
  <c r="CX38" i="2"/>
  <c r="CR37" i="2"/>
  <c r="CT37" i="2" s="1"/>
  <c r="CQ38" i="2"/>
  <c r="CS38" i="2" s="1"/>
  <c r="CP38" i="2"/>
  <c r="CO38" i="2"/>
  <c r="CJ785" i="2"/>
  <c r="CK784" i="2"/>
  <c r="CL784" i="2" s="1" a="1"/>
  <c r="CL784" i="2" s="1"/>
  <c r="CN39" i="2" l="1"/>
  <c r="CX39" i="2" s="1"/>
  <c r="CR38" i="2"/>
  <c r="CT38" i="2" s="1"/>
  <c r="CO39" i="2"/>
  <c r="CQ39" i="2"/>
  <c r="CS39" i="2" s="1"/>
  <c r="CP39" i="2"/>
  <c r="CV39" i="2" a="1"/>
  <c r="CV39" i="2" s="1"/>
  <c r="CJ786" i="2"/>
  <c r="CK785" i="2"/>
  <c r="CL785" i="2" s="1" a="1"/>
  <c r="CL785" i="2" s="1"/>
  <c r="CN40" i="2" l="1"/>
  <c r="CX40" i="2" s="1"/>
  <c r="CQ40" i="2"/>
  <c r="CS40" i="2" s="1"/>
  <c r="CV40" i="2" a="1"/>
  <c r="CV40" i="2" s="1"/>
  <c r="CR39" i="2"/>
  <c r="CT39" i="2" s="1"/>
  <c r="CO40" i="2"/>
  <c r="CJ787" i="2"/>
  <c r="CK786" i="2"/>
  <c r="CL786" i="2" s="1" a="1"/>
  <c r="CL786" i="2" s="1"/>
  <c r="CP40" i="2" l="1"/>
  <c r="CN41" i="2" s="1"/>
  <c r="CJ788" i="2"/>
  <c r="CK787" i="2"/>
  <c r="CL787" i="2" s="1" a="1"/>
  <c r="CL787" i="2" s="1"/>
  <c r="CO41" i="2" l="1"/>
  <c r="CP41" i="2"/>
  <c r="CN42" i="2" s="1"/>
  <c r="CV41" i="2" a="1"/>
  <c r="CV41" i="2" s="1"/>
  <c r="CR40" i="2"/>
  <c r="CT40" i="2" s="1"/>
  <c r="CX41" i="2"/>
  <c r="CQ41" i="2"/>
  <c r="CS41" i="2" s="1"/>
  <c r="CK788" i="2"/>
  <c r="CL788" i="2" s="1" a="1"/>
  <c r="CL788" i="2" s="1"/>
  <c r="CJ789" i="2"/>
  <c r="CX42" i="2" l="1"/>
  <c r="CV42" i="2" a="1"/>
  <c r="CV42" i="2" s="1"/>
  <c r="CP42" i="2"/>
  <c r="CO42" i="2"/>
  <c r="CN43" i="2" s="1"/>
  <c r="CR41" i="2"/>
  <c r="CT41" i="2" s="1"/>
  <c r="CQ42" i="2"/>
  <c r="CS42" i="2" s="1"/>
  <c r="CK789" i="2"/>
  <c r="CL789" i="2" s="1" a="1"/>
  <c r="CL789" i="2" s="1"/>
  <c r="CJ790" i="2"/>
  <c r="CX43" i="2" l="1"/>
  <c r="CR42" i="2"/>
  <c r="CT42" i="2" s="1"/>
  <c r="CO43" i="2"/>
  <c r="CP43" i="2"/>
  <c r="CQ43" i="2"/>
  <c r="CS43" i="2" s="1"/>
  <c r="CV43" i="2" a="1"/>
  <c r="CV43" i="2" s="1"/>
  <c r="CJ791" i="2"/>
  <c r="CK790" i="2"/>
  <c r="CL790" i="2" s="1" a="1"/>
  <c r="CL790" i="2" s="1"/>
  <c r="CN44" i="2" l="1"/>
  <c r="CX44" i="2" s="1"/>
  <c r="CP44" i="2"/>
  <c r="CR43" i="2"/>
  <c r="CT43" i="2" s="1"/>
  <c r="CO44" i="2"/>
  <c r="CN45" i="2" s="1"/>
  <c r="CX45" i="2" s="1"/>
  <c r="CV44" i="2" a="1"/>
  <c r="CV44" i="2" s="1"/>
  <c r="CQ44" i="2"/>
  <c r="CS44" i="2" s="1"/>
  <c r="CK791" i="2"/>
  <c r="CL791" i="2" s="1" a="1"/>
  <c r="CL791" i="2" s="1"/>
  <c r="CJ792" i="2"/>
  <c r="CQ45" i="2" l="1"/>
  <c r="CS45" i="2" s="1"/>
  <c r="CV45" i="2" a="1"/>
  <c r="CV45" i="2" s="1"/>
  <c r="CO45" i="2"/>
  <c r="CR44" i="2"/>
  <c r="CT44" i="2" s="1"/>
  <c r="CP45" i="2"/>
  <c r="CJ793" i="2"/>
  <c r="CK792" i="2"/>
  <c r="CL792" i="2" s="1" a="1"/>
  <c r="CL792" i="2" s="1"/>
  <c r="CN46" i="2" l="1"/>
  <c r="CX46" i="2" s="1"/>
  <c r="CK793" i="2"/>
  <c r="CL793" i="2" s="1" a="1"/>
  <c r="CL793" i="2" s="1"/>
  <c r="CJ794" i="2"/>
  <c r="CO46" i="2" l="1"/>
  <c r="CV46" i="2" a="1"/>
  <c r="CV46" i="2" s="1"/>
  <c r="CQ46" i="2"/>
  <c r="CS46" i="2" s="1"/>
  <c r="CR45" i="2"/>
  <c r="CT45" i="2" s="1"/>
  <c r="CP46" i="2"/>
  <c r="CK794" i="2"/>
  <c r="CL794" i="2" s="1" a="1"/>
  <c r="CL794" i="2" s="1"/>
  <c r="CJ795" i="2"/>
  <c r="CN47" i="2" l="1"/>
  <c r="CX47" i="2" s="1"/>
  <c r="CV47" i="2" a="1"/>
  <c r="CV47" i="2" s="1"/>
  <c r="CR46" i="2"/>
  <c r="CT46" i="2" s="1"/>
  <c r="CQ47" i="2"/>
  <c r="CS47" i="2" s="1"/>
  <c r="CP47" i="2"/>
  <c r="CO47" i="2"/>
  <c r="CK795" i="2"/>
  <c r="CL795" i="2" s="1" a="1"/>
  <c r="CL795" i="2" s="1"/>
  <c r="CJ796" i="2"/>
  <c r="CN48" i="2" l="1"/>
  <c r="CX48" i="2" s="1"/>
  <c r="CJ797" i="2"/>
  <c r="CK796" i="2"/>
  <c r="CL796" i="2" s="1" a="1"/>
  <c r="CL796" i="2" s="1"/>
  <c r="CP48" i="2" l="1"/>
  <c r="CR47" i="2"/>
  <c r="CT47" i="2" s="1"/>
  <c r="CQ48" i="2"/>
  <c r="CS48" i="2" s="1"/>
  <c r="CO48" i="2"/>
  <c r="CN49" i="2" s="1"/>
  <c r="CX49" i="2" s="1"/>
  <c r="CV48" i="2" a="1"/>
  <c r="CV48" i="2" s="1"/>
  <c r="CK797" i="2"/>
  <c r="CL797" i="2" s="1" a="1"/>
  <c r="CL797" i="2" s="1"/>
  <c r="CJ798" i="2"/>
  <c r="CQ49" i="2" l="1"/>
  <c r="CS49" i="2" s="1"/>
  <c r="CV49" i="2" a="1"/>
  <c r="CV49" i="2" s="1"/>
  <c r="CO49" i="2"/>
  <c r="CR48" i="2"/>
  <c r="CT48" i="2" s="1"/>
  <c r="CP49" i="2"/>
  <c r="CJ799" i="2"/>
  <c r="CK798" i="2"/>
  <c r="CL798" i="2" s="1" a="1"/>
  <c r="CL798" i="2" s="1"/>
  <c r="CN50" i="2" l="1"/>
  <c r="CX50" i="2" s="1"/>
  <c r="CO50" i="2"/>
  <c r="CV50" i="2" a="1"/>
  <c r="CV50" i="2" s="1"/>
  <c r="CP50" i="2"/>
  <c r="CQ50" i="2"/>
  <c r="CS50" i="2" s="1"/>
  <c r="CR49" i="2"/>
  <c r="CT49" i="2" s="1"/>
  <c r="CK799" i="2"/>
  <c r="CL799" i="2" s="1" a="1"/>
  <c r="CL799" i="2" s="1"/>
  <c r="CJ800" i="2"/>
  <c r="CN51" i="2" l="1"/>
  <c r="CX51" i="2" s="1"/>
  <c r="CQ51" i="2"/>
  <c r="CS51" i="2" s="1"/>
  <c r="CV51" i="2" a="1"/>
  <c r="CV51" i="2" s="1"/>
  <c r="CP51" i="2"/>
  <c r="CO51" i="2"/>
  <c r="CR50" i="2"/>
  <c r="CT50" i="2" s="1"/>
  <c r="CK800" i="2"/>
  <c r="CL800" i="2" s="1" a="1"/>
  <c r="CL800" i="2" s="1"/>
  <c r="CJ801" i="2"/>
  <c r="CN52" i="2" l="1"/>
  <c r="CX52" i="2" s="1"/>
  <c r="CV52" i="2" a="1"/>
  <c r="CV52" i="2" s="1"/>
  <c r="CP52" i="2"/>
  <c r="CR51" i="2"/>
  <c r="CT51" i="2" s="1"/>
  <c r="CO52" i="2"/>
  <c r="CQ52" i="2"/>
  <c r="CS52" i="2" s="1"/>
  <c r="CK801" i="2"/>
  <c r="CL801" i="2" s="1" a="1"/>
  <c r="CL801" i="2" s="1"/>
  <c r="CJ802" i="2"/>
  <c r="CN53" i="2" l="1"/>
  <c r="CX53" i="2" s="1"/>
  <c r="CK802" i="2"/>
  <c r="CL802" i="2" s="1" a="1"/>
  <c r="CL802" i="2" s="1"/>
  <c r="CJ803" i="2"/>
  <c r="CR52" i="2"/>
  <c r="CT52" i="2" s="1"/>
  <c r="CO53" i="2"/>
  <c r="CQ53" i="2"/>
  <c r="CS53" i="2" s="1"/>
  <c r="CP53" i="2"/>
  <c r="CV53" i="2" l="1" a="1"/>
  <c r="CV53" i="2" s="1"/>
  <c r="CK803" i="2"/>
  <c r="CL803" i="2" s="1" a="1"/>
  <c r="CL803" i="2" s="1"/>
  <c r="CJ804" i="2"/>
  <c r="CN54" i="2"/>
  <c r="CO54" i="2" l="1"/>
  <c r="CX54" i="2"/>
  <c r="CV54" i="2" a="1"/>
  <c r="CV54" i="2" s="1"/>
  <c r="CP54" i="2"/>
  <c r="CN55" i="2" s="1"/>
  <c r="CX55" i="2" s="1"/>
  <c r="CQ54" i="2"/>
  <c r="CS54" i="2" s="1"/>
  <c r="CR53" i="2"/>
  <c r="CT53" i="2" s="1"/>
  <c r="CJ805" i="2"/>
  <c r="CK804" i="2"/>
  <c r="CL804" i="2" s="1" a="1"/>
  <c r="CL804" i="2" s="1"/>
  <c r="CV55" i="2" l="1" a="1"/>
  <c r="CV55" i="2" s="1"/>
  <c r="CO55" i="2"/>
  <c r="CR54" i="2"/>
  <c r="CT54" i="2" s="1"/>
  <c r="CP55" i="2"/>
  <c r="CQ55" i="2"/>
  <c r="CS55" i="2" s="1"/>
  <c r="CJ806" i="2"/>
  <c r="CK805" i="2"/>
  <c r="CL805" i="2" s="1" a="1"/>
  <c r="CL805" i="2" s="1"/>
  <c r="CN56" i="2" l="1"/>
  <c r="CX56" i="2" s="1"/>
  <c r="CK806" i="2"/>
  <c r="CL806" i="2" s="1" a="1"/>
  <c r="CL806" i="2" s="1"/>
  <c r="CJ807" i="2"/>
  <c r="CQ56" i="2" l="1"/>
  <c r="CS56" i="2" s="1"/>
  <c r="CV56" i="2" a="1"/>
  <c r="CV56" i="2" s="1"/>
  <c r="CR55" i="2"/>
  <c r="CT55" i="2" s="1"/>
  <c r="CP56" i="2"/>
  <c r="CO56" i="2"/>
  <c r="CJ808" i="2"/>
  <c r="CK807" i="2"/>
  <c r="CL807" i="2" s="1" a="1"/>
  <c r="CL807" i="2" s="1"/>
  <c r="CN57" i="2" l="1"/>
  <c r="CX57" i="2" s="1"/>
  <c r="CK808" i="2"/>
  <c r="CL808" i="2" s="1" a="1"/>
  <c r="CL808" i="2" s="1"/>
  <c r="CJ809" i="2"/>
  <c r="CQ57" i="2" l="1"/>
  <c r="CS57" i="2" s="1"/>
  <c r="CR56" i="2"/>
  <c r="CT56" i="2" s="1"/>
  <c r="CO57" i="2"/>
  <c r="CP57" i="2"/>
  <c r="CV57" i="2" a="1"/>
  <c r="CV57" i="2" s="1"/>
  <c r="CJ810" i="2"/>
  <c r="CK809" i="2"/>
  <c r="CL809" i="2" s="1" a="1"/>
  <c r="CL809" i="2" s="1"/>
  <c r="CN58" i="2" l="1"/>
  <c r="CX58" i="2" s="1"/>
  <c r="CO58" i="2"/>
  <c r="CV58" i="2" a="1"/>
  <c r="CV58" i="2" s="1"/>
  <c r="CQ58" i="2"/>
  <c r="CS58" i="2" s="1"/>
  <c r="CP58" i="2"/>
  <c r="CJ811" i="2"/>
  <c r="CK810" i="2"/>
  <c r="CL810" i="2" s="1" a="1"/>
  <c r="CL810" i="2" s="1"/>
  <c r="CR57" i="2" l="1"/>
  <c r="CT57" i="2" s="1"/>
  <c r="CN59" i="2"/>
  <c r="CX59" i="2" s="1"/>
  <c r="CJ812" i="2"/>
  <c r="CK811" i="2"/>
  <c r="CL811" i="2" s="1" a="1"/>
  <c r="CL811" i="2" s="1"/>
  <c r="CV59" i="2" l="1" a="1"/>
  <c r="CV59" i="2" s="1"/>
  <c r="CQ59" i="2"/>
  <c r="CS59" i="2" s="1"/>
  <c r="CP59" i="2"/>
  <c r="CR58" i="2"/>
  <c r="CT58" i="2" s="1"/>
  <c r="CO59" i="2"/>
  <c r="CN60" i="2" s="1"/>
  <c r="CX60" i="2" s="1"/>
  <c r="CK812" i="2"/>
  <c r="CL812" i="2" s="1" a="1"/>
  <c r="CL812" i="2" s="1"/>
  <c r="CJ813" i="2"/>
  <c r="CP60" i="2" l="1"/>
  <c r="CQ60" i="2"/>
  <c r="CS60" i="2" s="1"/>
  <c r="CO60" i="2"/>
  <c r="CV60" i="2" a="1"/>
  <c r="CV60" i="2" s="1"/>
  <c r="CR59" i="2"/>
  <c r="CT59" i="2" s="1"/>
  <c r="CJ814" i="2"/>
  <c r="CK813" i="2"/>
  <c r="CL813" i="2" s="1" a="1"/>
  <c r="CL813" i="2" s="1"/>
  <c r="CN61" i="2" l="1"/>
  <c r="CX61" i="2" s="1"/>
  <c r="CK814" i="2"/>
  <c r="CL814" i="2" s="1" a="1"/>
  <c r="CL814" i="2" s="1"/>
  <c r="CJ815" i="2"/>
  <c r="CV61" i="2" l="1" a="1"/>
  <c r="CV61" i="2" s="1"/>
  <c r="CR60" i="2"/>
  <c r="CT60" i="2" s="1"/>
  <c r="CO61" i="2"/>
  <c r="CQ61" i="2"/>
  <c r="CS61" i="2" s="1"/>
  <c r="CP61" i="2"/>
  <c r="CJ816" i="2"/>
  <c r="CK815" i="2"/>
  <c r="CL815" i="2" s="1" a="1"/>
  <c r="CL815" i="2" s="1"/>
  <c r="CN62" i="2" l="1"/>
  <c r="CX62" i="2" s="1"/>
  <c r="CJ817" i="2"/>
  <c r="CK816" i="2"/>
  <c r="CL816" i="2" s="1" a="1"/>
  <c r="CL816" i="2" s="1"/>
  <c r="CV62" i="2" l="1" a="1"/>
  <c r="CV62" i="2" s="1"/>
  <c r="CO62" i="2"/>
  <c r="CP62" i="2"/>
  <c r="CR61" i="2"/>
  <c r="CT61" i="2" s="1"/>
  <c r="CQ62" i="2"/>
  <c r="CS62" i="2" s="1"/>
  <c r="CK817" i="2"/>
  <c r="CL817" i="2" s="1" a="1"/>
  <c r="CL817" i="2" s="1"/>
  <c r="CJ818" i="2"/>
  <c r="CN63" i="2" l="1"/>
  <c r="CX63" i="2" s="1"/>
  <c r="CK818" i="2"/>
  <c r="CL818" i="2" s="1" a="1"/>
  <c r="CL818" i="2" s="1"/>
  <c r="CJ819" i="2"/>
  <c r="CV63" i="2" l="1" a="1"/>
  <c r="CV63" i="2" s="1"/>
  <c r="CP63" i="2"/>
  <c r="CO63" i="2"/>
  <c r="CN64" i="2" s="1"/>
  <c r="CX64" i="2" s="1"/>
  <c r="CR62" i="2"/>
  <c r="CT62" i="2" s="1"/>
  <c r="CQ63" i="2"/>
  <c r="CS63" i="2" s="1"/>
  <c r="CJ820" i="2"/>
  <c r="CK819" i="2"/>
  <c r="CL819" i="2" s="1" a="1"/>
  <c r="CL819" i="2" s="1"/>
  <c r="CV64" i="2" l="1" a="1"/>
  <c r="CV64" i="2" s="1"/>
  <c r="CP64" i="2"/>
  <c r="CQ64" i="2"/>
  <c r="CS64" i="2" s="1"/>
  <c r="CO64" i="2"/>
  <c r="CR63" i="2"/>
  <c r="CT63" i="2" s="1"/>
  <c r="CJ821" i="2"/>
  <c r="CK820" i="2"/>
  <c r="CL820" i="2" s="1" a="1"/>
  <c r="CL820" i="2" s="1"/>
  <c r="CN65" i="2" l="1"/>
  <c r="CX65" i="2" s="1"/>
  <c r="CK821" i="2"/>
  <c r="CL821" i="2" s="1" a="1"/>
  <c r="CL821" i="2" s="1"/>
  <c r="CJ822" i="2"/>
  <c r="CR64" i="2" l="1"/>
  <c r="CT64" i="2" s="1"/>
  <c r="CP65" i="2"/>
  <c r="CO65" i="2"/>
  <c r="CQ65" i="2"/>
  <c r="CS65" i="2" s="1"/>
  <c r="CV65" i="2" a="1"/>
  <c r="CV65" i="2" s="1"/>
  <c r="CJ823" i="2"/>
  <c r="CK822" i="2"/>
  <c r="CL822" i="2" s="1" a="1"/>
  <c r="CL822" i="2" s="1"/>
  <c r="CN66" i="2" l="1"/>
  <c r="CX66" i="2" s="1"/>
  <c r="CP66" i="2"/>
  <c r="CQ66" i="2"/>
  <c r="CS66" i="2" s="1"/>
  <c r="CV66" i="2" a="1"/>
  <c r="CV66" i="2" s="1"/>
  <c r="CR65" i="2"/>
  <c r="CT65" i="2" s="1"/>
  <c r="CK823" i="2"/>
  <c r="CL823" i="2" s="1" a="1"/>
  <c r="CL823" i="2" s="1"/>
  <c r="CJ824" i="2"/>
  <c r="CO66" i="2" l="1"/>
  <c r="CN67" i="2" s="1"/>
  <c r="CK824" i="2"/>
  <c r="CL824" i="2" s="1" a="1"/>
  <c r="CL824" i="2" s="1"/>
  <c r="CJ825" i="2"/>
  <c r="CX67" i="2" l="1"/>
  <c r="CV67" i="2" a="1"/>
  <c r="CV67" i="2" s="1"/>
  <c r="CQ67" i="2"/>
  <c r="CS67" i="2" s="1"/>
  <c r="CO67" i="2"/>
  <c r="CR66" i="2"/>
  <c r="CT66" i="2" s="1"/>
  <c r="CP67" i="2"/>
  <c r="CK825" i="2"/>
  <c r="CL825" i="2" s="1" a="1"/>
  <c r="CL825" i="2" s="1"/>
  <c r="CJ826" i="2"/>
  <c r="CN68" i="2" l="1"/>
  <c r="CX68" i="2" s="1"/>
  <c r="CO68" i="2"/>
  <c r="CV68" i="2" a="1"/>
  <c r="CV68" i="2" s="1"/>
  <c r="CQ68" i="2"/>
  <c r="CS68" i="2" s="1"/>
  <c r="CP68" i="2"/>
  <c r="CR67" i="2"/>
  <c r="CT67" i="2" s="1"/>
  <c r="CK826" i="2"/>
  <c r="CL826" i="2" s="1" a="1"/>
  <c r="CL826" i="2" s="1"/>
  <c r="CJ827" i="2"/>
  <c r="CN69" i="2" l="1"/>
  <c r="CK827" i="2"/>
  <c r="CL827" i="2" s="1" a="1"/>
  <c r="CL827" i="2" s="1"/>
  <c r="CJ828" i="2"/>
  <c r="CX69" i="2" l="1"/>
  <c r="CP69" i="2"/>
  <c r="CV69" i="2" a="1"/>
  <c r="CV69" i="2" s="1"/>
  <c r="CR68" i="2"/>
  <c r="CT68" i="2" s="1"/>
  <c r="CO69" i="2"/>
  <c r="CN70" i="2" s="1"/>
  <c r="CQ69" i="2"/>
  <c r="CS69" i="2" s="1"/>
  <c r="CJ829" i="2"/>
  <c r="CK828" i="2"/>
  <c r="CL828" i="2" s="1" a="1"/>
  <c r="CL828" i="2" s="1"/>
  <c r="CX70" i="2" l="1"/>
  <c r="CP70" i="2"/>
  <c r="CV70" i="2" a="1"/>
  <c r="CV70" i="2" s="1"/>
  <c r="CR69" i="2"/>
  <c r="CT69" i="2" s="1"/>
  <c r="CO70" i="2"/>
  <c r="CN71" i="2" s="1"/>
  <c r="CX71" i="2" s="1"/>
  <c r="CQ70" i="2"/>
  <c r="CS70" i="2" s="1"/>
  <c r="CK829" i="2"/>
  <c r="CL829" i="2" s="1" a="1"/>
  <c r="CL829" i="2" s="1"/>
  <c r="CJ830" i="2"/>
  <c r="CP71" i="2" l="1"/>
  <c r="CV71" i="2" a="1"/>
  <c r="CV71" i="2" s="1"/>
  <c r="CO71" i="2"/>
  <c r="CN72" i="2" s="1"/>
  <c r="CR70" i="2"/>
  <c r="CT70" i="2" s="1"/>
  <c r="CQ71" i="2"/>
  <c r="CS71" i="2" s="1"/>
  <c r="CK830" i="2"/>
  <c r="CL830" i="2" s="1" a="1"/>
  <c r="CL830" i="2" s="1"/>
  <c r="CJ831" i="2"/>
  <c r="CX72" i="2" l="1"/>
  <c r="CO72" i="2"/>
  <c r="CV72" i="2" a="1"/>
  <c r="CV72" i="2" s="1"/>
  <c r="CP72" i="2"/>
  <c r="CR71" i="2"/>
  <c r="CT71" i="2" s="1"/>
  <c r="CQ72" i="2"/>
  <c r="CS72" i="2" s="1"/>
  <c r="CJ832" i="2"/>
  <c r="CK831" i="2"/>
  <c r="CL831" i="2" s="1" a="1"/>
  <c r="CL831" i="2" s="1"/>
  <c r="CN73" i="2" l="1"/>
  <c r="CO73" i="2" s="1"/>
  <c r="CP73" i="2"/>
  <c r="CV73" i="2" a="1"/>
  <c r="CV73" i="2" s="1"/>
  <c r="CX73" i="2"/>
  <c r="CQ73" i="2"/>
  <c r="CS73" i="2" s="1"/>
  <c r="CR72" i="2"/>
  <c r="CT72" i="2" s="1"/>
  <c r="CJ833" i="2"/>
  <c r="CK832" i="2"/>
  <c r="CL832" i="2" s="1" a="1"/>
  <c r="CL832" i="2" s="1"/>
  <c r="CN74" i="2" l="1"/>
  <c r="CX74" i="2"/>
  <c r="CP74" i="2"/>
  <c r="CV74" i="2" a="1"/>
  <c r="CV74" i="2" s="1"/>
  <c r="CR73" i="2"/>
  <c r="CT73" i="2" s="1"/>
  <c r="CQ74" i="2"/>
  <c r="CS74" i="2" s="1"/>
  <c r="CO74" i="2"/>
  <c r="CK833" i="2"/>
  <c r="CL833" i="2" s="1" a="1"/>
  <c r="CL833" i="2" s="1"/>
  <c r="CJ834" i="2"/>
  <c r="CN75" i="2" l="1"/>
  <c r="CX75" i="2"/>
  <c r="CO75" i="2"/>
  <c r="CV75" i="2" a="1"/>
  <c r="CV75" i="2" s="1"/>
  <c r="CP75" i="2"/>
  <c r="CR74" i="2"/>
  <c r="CT74" i="2" s="1"/>
  <c r="CQ75" i="2"/>
  <c r="CS75" i="2" s="1"/>
  <c r="CJ835" i="2"/>
  <c r="CK834" i="2"/>
  <c r="CL834" i="2" s="1" a="1"/>
  <c r="CL834" i="2" s="1"/>
  <c r="CN76" i="2" l="1"/>
  <c r="CX76" i="2" s="1"/>
  <c r="CQ76" i="2"/>
  <c r="CS76" i="2" s="1"/>
  <c r="CO76" i="2"/>
  <c r="CR75" i="2"/>
  <c r="CT75" i="2" s="1"/>
  <c r="CP76" i="2"/>
  <c r="CV76" i="2" a="1"/>
  <c r="CV76" i="2" s="1"/>
  <c r="CK835" i="2"/>
  <c r="CL835" i="2" s="1" a="1"/>
  <c r="CL835" i="2" s="1"/>
  <c r="CJ836" i="2"/>
  <c r="CN77" i="2" l="1"/>
  <c r="CX77" i="2" s="1"/>
  <c r="CK836" i="2"/>
  <c r="CL836" i="2" s="1" a="1"/>
  <c r="CL836" i="2" s="1"/>
  <c r="CJ837" i="2"/>
  <c r="CP77" i="2" l="1"/>
  <c r="CV77" i="2" a="1"/>
  <c r="CV77" i="2" s="1"/>
  <c r="CO77" i="2"/>
  <c r="CN78" i="2" s="1"/>
  <c r="CX78" i="2" s="1"/>
  <c r="CQ77" i="2"/>
  <c r="CS77" i="2" s="1"/>
  <c r="CR76" i="2"/>
  <c r="CT76" i="2" s="1"/>
  <c r="CJ838" i="2"/>
  <c r="CK837" i="2"/>
  <c r="CL837" i="2" s="1" a="1"/>
  <c r="CL837" i="2" s="1"/>
  <c r="CR77" i="2" l="1"/>
  <c r="CT77" i="2" s="1"/>
  <c r="CP78" i="2"/>
  <c r="CV78" i="2" a="1"/>
  <c r="CV78" i="2" s="1"/>
  <c r="CO78" i="2"/>
  <c r="CN79" i="2" s="1"/>
  <c r="CX79" i="2" s="1"/>
  <c r="CQ78" i="2"/>
  <c r="CS78" i="2" s="1"/>
  <c r="CK838" i="2"/>
  <c r="CL838" i="2" s="1" a="1"/>
  <c r="CL838" i="2" s="1"/>
  <c r="CJ839" i="2"/>
  <c r="CQ79" i="2" l="1"/>
  <c r="CS79" i="2" s="1"/>
  <c r="CO79" i="2"/>
  <c r="CV79" i="2" a="1"/>
  <c r="CV79" i="2" s="1"/>
  <c r="CP79" i="2"/>
  <c r="CR78" i="2"/>
  <c r="CT78" i="2" s="1"/>
  <c r="CK839" i="2"/>
  <c r="CL839" i="2" s="1" a="1"/>
  <c r="CL839" i="2" s="1"/>
  <c r="CJ840" i="2"/>
  <c r="CN80" i="2" l="1"/>
  <c r="CX80" i="2" s="1"/>
  <c r="CV80" i="2" a="1"/>
  <c r="CV80" i="2" s="1"/>
  <c r="CR79" i="2"/>
  <c r="CT79" i="2" s="1"/>
  <c r="CQ80" i="2"/>
  <c r="CS80" i="2" s="1"/>
  <c r="CO80" i="2"/>
  <c r="CP80" i="2"/>
  <c r="CK840" i="2"/>
  <c r="CL840" i="2" s="1" a="1"/>
  <c r="CL840" i="2" s="1"/>
  <c r="CJ841" i="2"/>
  <c r="CN81" i="2" l="1"/>
  <c r="CX81" i="2" s="1"/>
  <c r="CV81" i="2" a="1"/>
  <c r="CV81" i="2" s="1"/>
  <c r="CR80" i="2"/>
  <c r="CT80" i="2" s="1"/>
  <c r="CP81" i="2"/>
  <c r="CK841" i="2"/>
  <c r="CL841" i="2" s="1" a="1"/>
  <c r="CL841" i="2" s="1"/>
  <c r="CJ842" i="2"/>
  <c r="CO81" i="2" l="1"/>
  <c r="CN82" i="2" s="1"/>
  <c r="CX82" i="2" s="1"/>
  <c r="CQ81" i="2"/>
  <c r="CS81" i="2" s="1"/>
  <c r="CJ843" i="2"/>
  <c r="CK842" i="2"/>
  <c r="CL842" i="2" s="1" a="1"/>
  <c r="CL842" i="2" s="1"/>
  <c r="CQ82" i="2" l="1"/>
  <c r="CS82" i="2" s="1"/>
  <c r="CR81" i="2"/>
  <c r="CT81" i="2" s="1"/>
  <c r="CO82" i="2"/>
  <c r="CP82" i="2"/>
  <c r="CV82" i="2" a="1"/>
  <c r="CV82" i="2" s="1"/>
  <c r="CK843" i="2"/>
  <c r="CL843" i="2" s="1" a="1"/>
  <c r="CL843" i="2" s="1"/>
  <c r="CJ844" i="2"/>
  <c r="CN83" i="2" l="1"/>
  <c r="CX83" i="2" s="1"/>
  <c r="CJ845" i="2"/>
  <c r="CK844" i="2"/>
  <c r="CL844" i="2" s="1" a="1"/>
  <c r="CL844" i="2" s="1"/>
  <c r="CP83" i="2" l="1"/>
  <c r="CV83" i="2" a="1"/>
  <c r="CV83" i="2" s="1"/>
  <c r="CQ83" i="2"/>
  <c r="CS83" i="2" s="1"/>
  <c r="CO83" i="2"/>
  <c r="CN84" i="2" s="1"/>
  <c r="CX84" i="2" s="1"/>
  <c r="CR82" i="2"/>
  <c r="CT82" i="2" s="1"/>
  <c r="CK845" i="2"/>
  <c r="CL845" i="2" s="1" a="1"/>
  <c r="CL845" i="2" s="1"/>
  <c r="CJ846" i="2"/>
  <c r="CR83" i="2" l="1"/>
  <c r="CT83" i="2" s="1"/>
  <c r="CV84" i="2" a="1"/>
  <c r="CV84" i="2" s="1"/>
  <c r="CO84" i="2"/>
  <c r="CQ84" i="2"/>
  <c r="CS84" i="2" s="1"/>
  <c r="CP84" i="2"/>
  <c r="CK846" i="2"/>
  <c r="CL846" i="2" s="1" a="1"/>
  <c r="CL846" i="2" s="1"/>
  <c r="CJ847" i="2"/>
  <c r="CN85" i="2" l="1"/>
  <c r="CX85" i="2" s="1"/>
  <c r="CJ848" i="2"/>
  <c r="CK847" i="2"/>
  <c r="CL847" i="2" s="1" a="1"/>
  <c r="CL847" i="2" s="1"/>
  <c r="CQ85" i="2" l="1"/>
  <c r="CS85" i="2" s="1"/>
  <c r="CP85" i="2"/>
  <c r="CO85" i="2"/>
  <c r="CR84" i="2"/>
  <c r="CT84" i="2" s="1"/>
  <c r="CV85" i="2" a="1"/>
  <c r="CV85" i="2" s="1"/>
  <c r="CJ849" i="2"/>
  <c r="CK848" i="2"/>
  <c r="CL848" i="2" s="1" a="1"/>
  <c r="CL848" i="2" s="1"/>
  <c r="CN86" i="2" l="1"/>
  <c r="CX86" i="2" s="1"/>
  <c r="CJ850" i="2"/>
  <c r="CK849" i="2"/>
  <c r="CL849" i="2" s="1" a="1"/>
  <c r="CL849" i="2" s="1"/>
  <c r="CR85" i="2" l="1"/>
  <c r="CT85" i="2" s="1"/>
  <c r="CP86" i="2"/>
  <c r="CO86" i="2"/>
  <c r="CN87" i="2" s="1"/>
  <c r="CQ86" i="2"/>
  <c r="CS86" i="2" s="1"/>
  <c r="CV86" i="2" a="1"/>
  <c r="CV86" i="2" s="1"/>
  <c r="CJ851" i="2"/>
  <c r="CK850" i="2"/>
  <c r="CL850" i="2" s="1" a="1"/>
  <c r="CL850" i="2" s="1"/>
  <c r="CX87" i="2" l="1"/>
  <c r="CP87" i="2"/>
  <c r="CO87" i="2"/>
  <c r="CN88" i="2" s="1"/>
  <c r="CX88" i="2" s="1"/>
  <c r="CQ87" i="2"/>
  <c r="CS87" i="2" s="1"/>
  <c r="CR86" i="2"/>
  <c r="CT86" i="2" s="1"/>
  <c r="CV87" i="2" a="1"/>
  <c r="CV87" i="2" s="1"/>
  <c r="CJ852" i="2"/>
  <c r="CK851" i="2"/>
  <c r="CL851" i="2" s="1" a="1"/>
  <c r="CL851" i="2" s="1"/>
  <c r="CV88" i="2" l="1" a="1"/>
  <c r="CV88" i="2" s="1"/>
  <c r="CR87" i="2"/>
  <c r="CT87" i="2" s="1"/>
  <c r="CO88" i="2"/>
  <c r="CN89" i="2" s="1"/>
  <c r="CX89" i="2" s="1"/>
  <c r="CP88" i="2"/>
  <c r="CQ88" i="2"/>
  <c r="CS88" i="2" s="1"/>
  <c r="CK852" i="2"/>
  <c r="CL852" i="2" s="1" a="1"/>
  <c r="CL852" i="2" s="1"/>
  <c r="CJ853" i="2"/>
  <c r="CV89" i="2" l="1" a="1"/>
  <c r="CV89" i="2" s="1"/>
  <c r="CP89" i="2"/>
  <c r="CR88" i="2"/>
  <c r="CT88" i="2" s="1"/>
  <c r="CQ89" i="2"/>
  <c r="CS89" i="2" s="1"/>
  <c r="CO89" i="2"/>
  <c r="CN90" i="2" s="1"/>
  <c r="CX90" i="2" s="1"/>
  <c r="CJ854" i="2"/>
  <c r="CK853" i="2"/>
  <c r="CL853" i="2" s="1" a="1"/>
  <c r="CL853" i="2" s="1"/>
  <c r="CR89" i="2" l="1"/>
  <c r="CT89" i="2" s="1"/>
  <c r="CQ90" i="2"/>
  <c r="CS90" i="2" s="1"/>
  <c r="CP90" i="2"/>
  <c r="CV90" i="2" a="1"/>
  <c r="CV90" i="2" s="1"/>
  <c r="CO90" i="2"/>
  <c r="CN91" i="2" s="1"/>
  <c r="CX91" i="2" s="1"/>
  <c r="CK854" i="2"/>
  <c r="CL854" i="2" s="1" a="1"/>
  <c r="CL854" i="2" s="1"/>
  <c r="CJ855" i="2"/>
  <c r="CQ91" i="2" l="1"/>
  <c r="CS91" i="2" s="1"/>
  <c r="CO91" i="2"/>
  <c r="CP91" i="2"/>
  <c r="CV91" i="2" a="1"/>
  <c r="CV91" i="2" s="1"/>
  <c r="CR90" i="2"/>
  <c r="CT90" i="2" s="1"/>
  <c r="CJ856" i="2"/>
  <c r="CK855" i="2"/>
  <c r="CL855" i="2" s="1" a="1"/>
  <c r="CL855" i="2" s="1"/>
  <c r="CN92" i="2" l="1"/>
  <c r="CX92" i="2" s="1"/>
  <c r="CO92" i="2"/>
  <c r="CV92" i="2" a="1"/>
  <c r="CV92" i="2" s="1"/>
  <c r="CQ92" i="2"/>
  <c r="CS92" i="2" s="1"/>
  <c r="CP92" i="2"/>
  <c r="CJ857" i="2"/>
  <c r="CK856" i="2"/>
  <c r="CL856" i="2" s="1" a="1"/>
  <c r="CL856" i="2" s="1"/>
  <c r="CR91" i="2" l="1"/>
  <c r="CT91" i="2" s="1"/>
  <c r="CN93" i="2"/>
  <c r="CX93" i="2" s="1"/>
  <c r="CK857" i="2"/>
  <c r="CL857" i="2" s="1" a="1"/>
  <c r="CL857" i="2" s="1"/>
  <c r="CJ858" i="2"/>
  <c r="CR92" i="2" l="1"/>
  <c r="CT92" i="2" s="1"/>
  <c r="CQ93" i="2"/>
  <c r="CS93" i="2" s="1"/>
  <c r="CO93" i="2"/>
  <c r="CP93" i="2"/>
  <c r="CV93" i="2" a="1"/>
  <c r="CV93" i="2" s="1"/>
  <c r="CK858" i="2"/>
  <c r="CL858" i="2" s="1" a="1"/>
  <c r="CL858" i="2" s="1"/>
  <c r="CJ859" i="2"/>
  <c r="CN94" i="2" l="1"/>
  <c r="CX94" i="2" s="1"/>
  <c r="CV94" i="2" a="1"/>
  <c r="CV94" i="2" s="1"/>
  <c r="CP94" i="2"/>
  <c r="CQ94" i="2"/>
  <c r="CS94" i="2" s="1"/>
  <c r="CR93" i="2"/>
  <c r="CT93" i="2" s="1"/>
  <c r="CO94" i="2"/>
  <c r="CN95" i="2" s="1"/>
  <c r="CX95" i="2" s="1"/>
  <c r="CK859" i="2"/>
  <c r="CL859" i="2" s="1" a="1"/>
  <c r="CL859" i="2" s="1"/>
  <c r="CJ860" i="2"/>
  <c r="CO95" i="2" l="1"/>
  <c r="CV95" i="2" a="1"/>
  <c r="CV95" i="2" s="1"/>
  <c r="CQ95" i="2"/>
  <c r="CS95" i="2" s="1"/>
  <c r="CR94" i="2"/>
  <c r="CT94" i="2" s="1"/>
  <c r="CP95" i="2"/>
  <c r="CK860" i="2"/>
  <c r="CL860" i="2" s="1" a="1"/>
  <c r="CL860" i="2" s="1"/>
  <c r="CJ861" i="2"/>
  <c r="CN96" i="2" l="1"/>
  <c r="CX96" i="2" s="1"/>
  <c r="CK861" i="2"/>
  <c r="CL861" i="2" s="1" a="1"/>
  <c r="CL861" i="2" s="1"/>
  <c r="CJ862" i="2"/>
  <c r="CP96" i="2" l="1"/>
  <c r="CR95" i="2"/>
  <c r="CT95" i="2" s="1"/>
  <c r="CV96" i="2" a="1"/>
  <c r="CV96" i="2" s="1"/>
  <c r="CQ96" i="2"/>
  <c r="CS96" i="2" s="1"/>
  <c r="CO96" i="2"/>
  <c r="CN97" i="2" s="1"/>
  <c r="CX97" i="2" s="1"/>
  <c r="CJ863" i="2"/>
  <c r="CK862" i="2"/>
  <c r="CL862" i="2" s="1" a="1"/>
  <c r="CL862" i="2" s="1"/>
  <c r="CP97" i="2" l="1"/>
  <c r="CR96" i="2"/>
  <c r="CT96" i="2" s="1"/>
  <c r="CO97" i="2"/>
  <c r="CV97" i="2" a="1"/>
  <c r="CV97" i="2" s="1"/>
  <c r="CQ97" i="2"/>
  <c r="CS97" i="2" s="1"/>
  <c r="CK863" i="2"/>
  <c r="CL863" i="2" s="1" a="1"/>
  <c r="CL863" i="2" s="1"/>
  <c r="CJ864" i="2"/>
  <c r="CN98" i="2" l="1"/>
  <c r="CX98" i="2" s="1"/>
  <c r="CO98" i="2"/>
  <c r="CR97" i="2"/>
  <c r="CT97" i="2" s="1"/>
  <c r="CQ98" i="2"/>
  <c r="CS98" i="2" s="1"/>
  <c r="CP98" i="2"/>
  <c r="CV98" i="2" a="1"/>
  <c r="CV98" i="2" s="1"/>
  <c r="CK864" i="2"/>
  <c r="CL864" i="2" s="1" a="1"/>
  <c r="CL864" i="2" s="1"/>
  <c r="CJ865" i="2"/>
  <c r="CN99" i="2" l="1"/>
  <c r="CX99" i="2" s="1"/>
  <c r="CK865" i="2"/>
  <c r="CL865" i="2" s="1" a="1"/>
  <c r="CL865" i="2" s="1"/>
  <c r="CJ866" i="2"/>
  <c r="CQ99" i="2" l="1"/>
  <c r="CS99" i="2" s="1"/>
  <c r="CP99" i="2"/>
  <c r="CO99" i="2"/>
  <c r="CV99" i="2" a="1"/>
  <c r="CV99" i="2" s="1"/>
  <c r="CR98" i="2"/>
  <c r="CT98" i="2" s="1"/>
  <c r="CK866" i="2"/>
  <c r="CL866" i="2" s="1" a="1"/>
  <c r="CL866" i="2" s="1"/>
  <c r="CJ867" i="2"/>
  <c r="CN100" i="2" l="1"/>
  <c r="CX100" i="2" s="1"/>
  <c r="CO100" i="2"/>
  <c r="CK867" i="2"/>
  <c r="CL867" i="2" s="1" a="1"/>
  <c r="CL867" i="2" s="1"/>
  <c r="CJ868" i="2"/>
  <c r="CQ100" i="2" l="1"/>
  <c r="CS100" i="2" s="1"/>
  <c r="CV100" i="2" a="1"/>
  <c r="CV100" i="2" s="1"/>
  <c r="CR99" i="2"/>
  <c r="CT99" i="2" s="1"/>
  <c r="CP100" i="2"/>
  <c r="CN101" i="2" s="1"/>
  <c r="CX101" i="2" s="1"/>
  <c r="CJ869" i="2"/>
  <c r="CK868" i="2"/>
  <c r="CL868" i="2" s="1" a="1"/>
  <c r="CL868" i="2" s="1"/>
  <c r="CR100" i="2" l="1"/>
  <c r="CT100" i="2" s="1"/>
  <c r="CP101" i="2"/>
  <c r="CQ101" i="2"/>
  <c r="CS101" i="2" s="1"/>
  <c r="CO101" i="2"/>
  <c r="CV101" i="2" a="1"/>
  <c r="CV101" i="2" s="1"/>
  <c r="CK869" i="2"/>
  <c r="CL869" i="2" s="1" a="1"/>
  <c r="CL869" i="2" s="1"/>
  <c r="CJ870" i="2"/>
  <c r="CN102" i="2" l="1"/>
  <c r="CX102" i="2" s="1"/>
  <c r="CQ102" i="2"/>
  <c r="CS102" i="2" s="1"/>
  <c r="CK870" i="2"/>
  <c r="CL870" i="2" s="1" a="1"/>
  <c r="CL870" i="2" s="1"/>
  <c r="CJ871" i="2"/>
  <c r="CV102" i="2" l="1" a="1"/>
  <c r="CV102" i="2" s="1"/>
  <c r="CP102" i="2"/>
  <c r="CR101" i="2"/>
  <c r="CT101" i="2" s="1"/>
  <c r="CO102" i="2"/>
  <c r="CN103" i="2" s="1"/>
  <c r="CX103" i="2" s="1"/>
  <c r="CK871" i="2"/>
  <c r="CL871" i="2" s="1" a="1"/>
  <c r="CL871" i="2" s="1"/>
  <c r="CJ872" i="2"/>
  <c r="CV103" i="2" l="1" a="1"/>
  <c r="CV103" i="2" s="1"/>
  <c r="CR102" i="2"/>
  <c r="CT102" i="2" s="1"/>
  <c r="CQ103" i="2"/>
  <c r="CS103" i="2" s="1"/>
  <c r="CP103" i="2"/>
  <c r="CO103" i="2"/>
  <c r="CN104" i="2" s="1"/>
  <c r="CX104" i="2" s="1"/>
  <c r="CJ873" i="2"/>
  <c r="CK872" i="2"/>
  <c r="CL872" i="2" s="1" a="1"/>
  <c r="CL872" i="2" s="1"/>
  <c r="CR103" i="2" l="1"/>
  <c r="CT103" i="2" s="1"/>
  <c r="CP104" i="2"/>
  <c r="CO104" i="2"/>
  <c r="CQ104" i="2"/>
  <c r="CS104" i="2" s="1"/>
  <c r="CV104" i="2" a="1"/>
  <c r="CV104" i="2" s="1"/>
  <c r="CJ874" i="2"/>
  <c r="CK873" i="2"/>
  <c r="CL873" i="2" s="1" a="1"/>
  <c r="CL873" i="2" s="1"/>
  <c r="CN105" i="2" l="1"/>
  <c r="CX105" i="2" s="1"/>
  <c r="CV105" i="2" a="1"/>
  <c r="CV105" i="2" s="1"/>
  <c r="CJ875" i="2"/>
  <c r="CK874" i="2"/>
  <c r="CL874" i="2" s="1" a="1"/>
  <c r="CL874" i="2" s="1"/>
  <c r="CR104" i="2" l="1"/>
  <c r="CT104" i="2" s="1"/>
  <c r="CP105" i="2"/>
  <c r="CQ105" i="2"/>
  <c r="CS105" i="2" s="1"/>
  <c r="CO105" i="2"/>
  <c r="CN106" i="2" s="1"/>
  <c r="CX106" i="2" s="1"/>
  <c r="CK875" i="2"/>
  <c r="CL875" i="2" s="1" a="1"/>
  <c r="CL875" i="2" s="1"/>
  <c r="CJ876" i="2"/>
  <c r="CV106" i="2" l="1" a="1"/>
  <c r="CV106" i="2" s="1"/>
  <c r="CR105" i="2"/>
  <c r="CT105" i="2" s="1"/>
  <c r="CQ106" i="2"/>
  <c r="CS106" i="2" s="1"/>
  <c r="CP106" i="2"/>
  <c r="CO106" i="2"/>
  <c r="CN107" i="2" s="1"/>
  <c r="CX107" i="2" s="1"/>
  <c r="CK876" i="2"/>
  <c r="CL876" i="2" s="1" a="1"/>
  <c r="CL876" i="2" s="1"/>
  <c r="CJ877" i="2"/>
  <c r="CO107" i="2" l="1"/>
  <c r="CQ107" i="2"/>
  <c r="CS107" i="2" s="1"/>
  <c r="CP107" i="2"/>
  <c r="CR106" i="2"/>
  <c r="CT106" i="2" s="1"/>
  <c r="CV107" i="2" a="1"/>
  <c r="CV107" i="2" s="1"/>
  <c r="CK877" i="2"/>
  <c r="CL877" i="2" s="1" a="1"/>
  <c r="CL877" i="2" s="1"/>
  <c r="CJ878" i="2"/>
  <c r="CN108" i="2" l="1"/>
  <c r="CX108" i="2" s="1"/>
  <c r="CK878" i="2"/>
  <c r="CL878" i="2" s="1" a="1"/>
  <c r="CL878" i="2" s="1"/>
  <c r="CJ879" i="2"/>
  <c r="CQ108" i="2" l="1"/>
  <c r="CS108" i="2" s="1"/>
  <c r="CR107" i="2"/>
  <c r="CT107" i="2" s="1"/>
  <c r="CO108" i="2"/>
  <c r="CV108" i="2" a="1"/>
  <c r="CV108" i="2" s="1"/>
  <c r="CP108" i="2"/>
  <c r="CK879" i="2"/>
  <c r="CL879" i="2" s="1" a="1"/>
  <c r="CL879" i="2" s="1"/>
  <c r="CJ880" i="2"/>
  <c r="CN109" i="2" l="1"/>
  <c r="CX109" i="2" s="1"/>
  <c r="CJ881" i="2"/>
  <c r="CK880" i="2"/>
  <c r="CL880" i="2" s="1" a="1"/>
  <c r="CL880" i="2" s="1"/>
  <c r="CQ109" i="2" l="1"/>
  <c r="CS109" i="2" s="1"/>
  <c r="CR108" i="2"/>
  <c r="CT108" i="2" s="1"/>
  <c r="CO109" i="2"/>
  <c r="CV109" i="2" a="1"/>
  <c r="CV109" i="2" s="1"/>
  <c r="CP109" i="2"/>
  <c r="CK881" i="2"/>
  <c r="CL881" i="2" s="1" a="1"/>
  <c r="CL881" i="2" s="1"/>
  <c r="CJ882" i="2"/>
  <c r="CN110" i="2" l="1"/>
  <c r="CX110" i="2" s="1"/>
  <c r="CO110" i="2"/>
  <c r="CR109" i="2"/>
  <c r="CT109" i="2" s="1"/>
  <c r="CQ110" i="2"/>
  <c r="CS110" i="2" s="1"/>
  <c r="CK882" i="2"/>
  <c r="CL882" i="2" s="1" a="1"/>
  <c r="CL882" i="2" s="1"/>
  <c r="CJ883" i="2"/>
  <c r="CV110" i="2" l="1" a="1"/>
  <c r="CV110" i="2" s="1"/>
  <c r="CP110" i="2"/>
  <c r="CN111" i="2" s="1"/>
  <c r="CJ884" i="2"/>
  <c r="CK883" i="2"/>
  <c r="CL883" i="2" s="1" a="1"/>
  <c r="CL883" i="2" s="1"/>
  <c r="CX111" i="2" l="1"/>
  <c r="CV111" i="2" a="1"/>
  <c r="CV111" i="2" s="1"/>
  <c r="CQ111" i="2"/>
  <c r="CS111" i="2" s="1"/>
  <c r="CR110" i="2"/>
  <c r="CT110" i="2" s="1"/>
  <c r="CO111" i="2"/>
  <c r="CP111" i="2"/>
  <c r="CK884" i="2"/>
  <c r="CL884" i="2" s="1" a="1"/>
  <c r="CL884" i="2" s="1"/>
  <c r="CJ885" i="2"/>
  <c r="CN112" i="2" l="1"/>
  <c r="CX112" i="2" s="1"/>
  <c r="CQ112" i="2"/>
  <c r="CS112" i="2" s="1"/>
  <c r="CR111" i="2"/>
  <c r="CT111" i="2" s="1"/>
  <c r="CO112" i="2"/>
  <c r="CP112" i="2"/>
  <c r="CV112" i="2" a="1"/>
  <c r="CV112" i="2" s="1"/>
  <c r="CK885" i="2"/>
  <c r="CL885" i="2" s="1" a="1"/>
  <c r="CL885" i="2" s="1"/>
  <c r="CJ886" i="2"/>
  <c r="CN113" i="2" l="1"/>
  <c r="CX113" i="2" s="1"/>
  <c r="CV113" i="2" a="1"/>
  <c r="CV113" i="2" s="1"/>
  <c r="CJ887" i="2"/>
  <c r="CK886" i="2"/>
  <c r="CL886" i="2" s="1" a="1"/>
  <c r="CL886" i="2" s="1"/>
  <c r="CP113" i="2" l="1"/>
  <c r="CR112" i="2"/>
  <c r="CT112" i="2" s="1"/>
  <c r="CO113" i="2"/>
  <c r="CQ113" i="2"/>
  <c r="CS113" i="2" s="1"/>
  <c r="CJ888" i="2"/>
  <c r="CK887" i="2"/>
  <c r="CL887" i="2" s="1" a="1"/>
  <c r="CL887" i="2" s="1"/>
  <c r="CN114" i="2" l="1"/>
  <c r="CX114" i="2" s="1"/>
  <c r="CK888" i="2"/>
  <c r="CL888" i="2" s="1" a="1"/>
  <c r="CL888" i="2" s="1"/>
  <c r="CJ889" i="2"/>
  <c r="CQ114" i="2" l="1"/>
  <c r="CS114" i="2" s="1"/>
  <c r="CO114" i="2"/>
  <c r="CN115" i="2" s="1"/>
  <c r="CP114" i="2"/>
  <c r="CV114" i="2" a="1"/>
  <c r="CV114" i="2" s="1"/>
  <c r="CR113" i="2"/>
  <c r="CT113" i="2" s="1"/>
  <c r="CJ890" i="2"/>
  <c r="CK889" i="2"/>
  <c r="CL889" i="2" s="1" a="1"/>
  <c r="CL889" i="2" s="1"/>
  <c r="CX115" i="2" l="1"/>
  <c r="CP115" i="2"/>
  <c r="CV115" i="2" a="1"/>
  <c r="CV115" i="2" s="1"/>
  <c r="CR114" i="2"/>
  <c r="CT114" i="2" s="1"/>
  <c r="CO115" i="2"/>
  <c r="CN116" i="2" s="1"/>
  <c r="CQ115" i="2"/>
  <c r="CS115" i="2" s="1"/>
  <c r="CK890" i="2"/>
  <c r="CL890" i="2" s="1" a="1"/>
  <c r="CL890" i="2" s="1"/>
  <c r="CJ891" i="2"/>
  <c r="CQ116" i="2" l="1"/>
  <c r="CS116" i="2" s="1"/>
  <c r="CX116" i="2"/>
  <c r="CR115" i="2"/>
  <c r="CT115" i="2" s="1"/>
  <c r="CP116" i="2"/>
  <c r="CV116" i="2" a="1"/>
  <c r="CV116" i="2" s="1"/>
  <c r="CO116" i="2"/>
  <c r="CN117" i="2" s="1"/>
  <c r="CJ892" i="2"/>
  <c r="CK891" i="2"/>
  <c r="CL891" i="2" s="1" a="1"/>
  <c r="CL891" i="2" s="1"/>
  <c r="CX117" i="2" l="1"/>
  <c r="CR116" i="2"/>
  <c r="CT116" i="2" s="1"/>
  <c r="CP117" i="2"/>
  <c r="CO117" i="2"/>
  <c r="CN118" i="2" s="1"/>
  <c r="CX118" i="2" s="1"/>
  <c r="CQ117" i="2"/>
  <c r="CS117" i="2" s="1"/>
  <c r="CV117" i="2" a="1"/>
  <c r="CV117" i="2" s="1"/>
  <c r="CJ893" i="2"/>
  <c r="CK892" i="2"/>
  <c r="CL892" i="2" s="1" a="1"/>
  <c r="CL892" i="2" s="1"/>
  <c r="CV118" i="2" l="1" a="1"/>
  <c r="CV118" i="2" s="1"/>
  <c r="CR117" i="2"/>
  <c r="CT117" i="2" s="1"/>
  <c r="CP118" i="2"/>
  <c r="CQ118" i="2"/>
  <c r="CS118" i="2" s="1"/>
  <c r="CO118" i="2"/>
  <c r="CN119" i="2" s="1"/>
  <c r="CK893" i="2"/>
  <c r="CL893" i="2" s="1" a="1"/>
  <c r="CL893" i="2" s="1"/>
  <c r="CJ894" i="2"/>
  <c r="CX119" i="2" l="1"/>
  <c r="CV119" i="2" a="1"/>
  <c r="CV119" i="2" s="1"/>
  <c r="CR118" i="2"/>
  <c r="CT118" i="2" s="1"/>
  <c r="CO119" i="2"/>
  <c r="CN120" i="2" s="1"/>
  <c r="CX120" i="2" s="1"/>
  <c r="CP119" i="2"/>
  <c r="CQ119" i="2"/>
  <c r="CS119" i="2" s="1"/>
  <c r="CK894" i="2"/>
  <c r="CL894" i="2" s="1" a="1"/>
  <c r="CL894" i="2" s="1"/>
  <c r="CJ895" i="2"/>
  <c r="CV120" i="2" l="1" a="1"/>
  <c r="CV120" i="2" s="1"/>
  <c r="CR119" i="2"/>
  <c r="CT119" i="2" s="1"/>
  <c r="CQ120" i="2"/>
  <c r="CS120" i="2" s="1"/>
  <c r="CO120" i="2"/>
  <c r="CN121" i="2" s="1"/>
  <c r="CX121" i="2" s="1"/>
  <c r="CP120" i="2"/>
  <c r="CK895" i="2"/>
  <c r="CL895" i="2" s="1" a="1"/>
  <c r="CL895" i="2" s="1"/>
  <c r="CJ896" i="2"/>
  <c r="CQ121" i="2" l="1"/>
  <c r="CS121" i="2" s="1"/>
  <c r="CV121" i="2" a="1"/>
  <c r="CV121" i="2" s="1"/>
  <c r="CP121" i="2"/>
  <c r="CO121" i="2"/>
  <c r="CN122" i="2" s="1"/>
  <c r="CP122" i="2" s="1"/>
  <c r="CR120" i="2"/>
  <c r="CT120" i="2" s="1"/>
  <c r="CK896" i="2"/>
  <c r="CL896" i="2" s="1" a="1"/>
  <c r="CL896" i="2" s="1"/>
  <c r="CJ897" i="2"/>
  <c r="CX122" i="2" l="1"/>
  <c r="CR121" i="2"/>
  <c r="CT121" i="2" s="1"/>
  <c r="CV122" i="2" a="1"/>
  <c r="CV122" i="2" s="1"/>
  <c r="CQ122" i="2"/>
  <c r="CS122" i="2" s="1"/>
  <c r="CO122" i="2"/>
  <c r="CN123" i="2" s="1"/>
  <c r="CX123" i="2" s="1"/>
  <c r="CJ898" i="2"/>
  <c r="CK897" i="2"/>
  <c r="CL897" i="2" s="1" a="1"/>
  <c r="CL897" i="2" s="1"/>
  <c r="CR122" i="2" l="1"/>
  <c r="CT122" i="2" s="1"/>
  <c r="CQ123" i="2"/>
  <c r="CS123" i="2" s="1"/>
  <c r="CV123" i="2" a="1"/>
  <c r="CV123" i="2" s="1"/>
  <c r="CO123" i="2"/>
  <c r="CN124" i="2" s="1"/>
  <c r="CX124" i="2" s="1"/>
  <c r="CP123" i="2"/>
  <c r="CJ899" i="2"/>
  <c r="CK898" i="2"/>
  <c r="CL898" i="2" s="1" a="1"/>
  <c r="CL898" i="2" s="1"/>
  <c r="CP124" i="2" l="1"/>
  <c r="CR123" i="2"/>
  <c r="CT123" i="2" s="1"/>
  <c r="CV124" i="2" a="1"/>
  <c r="CV124" i="2" s="1"/>
  <c r="CO124" i="2"/>
  <c r="CN125" i="2" s="1"/>
  <c r="CP125" i="2" s="1"/>
  <c r="CQ124" i="2"/>
  <c r="CS124" i="2" s="1"/>
  <c r="CK899" i="2"/>
  <c r="CL899" i="2" s="1" a="1"/>
  <c r="CL899" i="2" s="1"/>
  <c r="CJ900" i="2"/>
  <c r="CR124" i="2" l="1"/>
  <c r="CT124" i="2" s="1"/>
  <c r="CO125" i="2"/>
  <c r="CN126" i="2" s="1"/>
  <c r="CX126" i="2" s="1"/>
  <c r="CX125" i="2"/>
  <c r="CV125" i="2" a="1"/>
  <c r="CV125" i="2" s="1"/>
  <c r="CQ125" i="2"/>
  <c r="CS125" i="2" s="1"/>
  <c r="CK900" i="2"/>
  <c r="CL900" i="2" s="1" a="1"/>
  <c r="CL900" i="2" s="1"/>
  <c r="CJ901" i="2"/>
  <c r="CQ126" i="2" l="1"/>
  <c r="CS126" i="2" s="1"/>
  <c r="CR125" i="2"/>
  <c r="CT125" i="2" s="1"/>
  <c r="CP126" i="2"/>
  <c r="CV126" i="2" a="1"/>
  <c r="CV126" i="2" s="1"/>
  <c r="CO126" i="2"/>
  <c r="CN127" i="2" s="1"/>
  <c r="CX127" i="2" s="1"/>
  <c r="CK901" i="2"/>
  <c r="CL901" i="2" s="1" a="1"/>
  <c r="CL901" i="2" s="1"/>
  <c r="CJ902" i="2"/>
  <c r="CQ127" i="2" l="1"/>
  <c r="CS127" i="2" s="1"/>
  <c r="CP127" i="2"/>
  <c r="CR126" i="2"/>
  <c r="CT126" i="2" s="1"/>
  <c r="CV127" i="2" a="1"/>
  <c r="CV127" i="2" s="1"/>
  <c r="CO127" i="2"/>
  <c r="CN128" i="2" s="1"/>
  <c r="CJ903" i="2"/>
  <c r="CK902" i="2"/>
  <c r="CL902" i="2" s="1" a="1"/>
  <c r="CL902" i="2" s="1"/>
  <c r="CX128" i="2" l="1"/>
  <c r="CO128" i="2"/>
  <c r="CR127" i="2"/>
  <c r="CT127" i="2" s="1"/>
  <c r="CV128" i="2" a="1"/>
  <c r="CV128" i="2" s="1"/>
  <c r="CQ128" i="2"/>
  <c r="CS128" i="2" s="1"/>
  <c r="CP128" i="2"/>
  <c r="CK903" i="2"/>
  <c r="CL903" i="2" s="1" a="1"/>
  <c r="CL903" i="2" s="1"/>
  <c r="CJ904" i="2"/>
  <c r="CN129" i="2" l="1"/>
  <c r="CX129" i="2"/>
  <c r="CV129" i="2" a="1"/>
  <c r="CV129" i="2" s="1"/>
  <c r="CO129" i="2"/>
  <c r="CQ129" i="2"/>
  <c r="CS129" i="2" s="1"/>
  <c r="CP129" i="2"/>
  <c r="CR128" i="2"/>
  <c r="CT128" i="2" s="1"/>
  <c r="CJ905" i="2"/>
  <c r="CK904" i="2"/>
  <c r="CL904" i="2" s="1" a="1"/>
  <c r="CL904" i="2" s="1"/>
  <c r="CN130" i="2" l="1"/>
  <c r="CK905" i="2"/>
  <c r="CL905" i="2" s="1" a="1"/>
  <c r="CL905" i="2" s="1"/>
  <c r="CJ906" i="2"/>
  <c r="CX130" i="2" l="1"/>
  <c r="CQ130" i="2"/>
  <c r="CS130" i="2" s="1"/>
  <c r="CR129" i="2"/>
  <c r="CT129" i="2" s="1"/>
  <c r="CV130" i="2" a="1"/>
  <c r="CV130" i="2" s="1"/>
  <c r="CP130" i="2"/>
  <c r="CO130" i="2"/>
  <c r="CJ907" i="2"/>
  <c r="CK906" i="2"/>
  <c r="CL906" i="2" s="1" a="1"/>
  <c r="CL906" i="2" s="1"/>
  <c r="CN131" i="2" l="1"/>
  <c r="CX131" i="2"/>
  <c r="CO131" i="2"/>
  <c r="CV131" i="2" a="1"/>
  <c r="CV131" i="2" s="1"/>
  <c r="CQ131" i="2"/>
  <c r="CS131" i="2" s="1"/>
  <c r="CR130" i="2"/>
  <c r="CT130" i="2" s="1"/>
  <c r="CP131" i="2"/>
  <c r="CK907" i="2"/>
  <c r="CL907" i="2" s="1" a="1"/>
  <c r="CL907" i="2" s="1"/>
  <c r="CJ908" i="2"/>
  <c r="CN132" i="2" l="1"/>
  <c r="CK908" i="2"/>
  <c r="CL908" i="2" s="1" a="1"/>
  <c r="CL908" i="2" s="1"/>
  <c r="CJ909" i="2"/>
  <c r="CX132" i="2" l="1"/>
  <c r="CV132" i="2" a="1"/>
  <c r="CV132" i="2" s="1"/>
  <c r="CO132" i="2"/>
  <c r="CR131" i="2"/>
  <c r="CT131" i="2" s="1"/>
  <c r="CP132" i="2"/>
  <c r="CQ132" i="2"/>
  <c r="CS132" i="2" s="1"/>
  <c r="CK909" i="2"/>
  <c r="CL909" i="2" s="1" a="1"/>
  <c r="CL909" i="2" s="1"/>
  <c r="CJ910" i="2"/>
  <c r="CN133" i="2" l="1"/>
  <c r="CX133" i="2"/>
  <c r="CQ133" i="2"/>
  <c r="CS133" i="2" s="1"/>
  <c r="CR132" i="2"/>
  <c r="CT132" i="2" s="1"/>
  <c r="CO133" i="2"/>
  <c r="CN134" i="2" s="1"/>
  <c r="CP133" i="2"/>
  <c r="CV133" i="2" a="1"/>
  <c r="CV133" i="2" s="1"/>
  <c r="CJ911" i="2"/>
  <c r="CK910" i="2"/>
  <c r="CL910" i="2" s="1" a="1"/>
  <c r="CL910" i="2" s="1"/>
  <c r="CX134" i="2" l="1"/>
  <c r="CV134" i="2" a="1"/>
  <c r="CV134" i="2" s="1"/>
  <c r="CQ134" i="2"/>
  <c r="CS134" i="2" s="1"/>
  <c r="CR133" i="2"/>
  <c r="CT133" i="2" s="1"/>
  <c r="CO134" i="2"/>
  <c r="CP134" i="2"/>
  <c r="CK911" i="2"/>
  <c r="CL911" i="2" s="1" a="1"/>
  <c r="CL911" i="2" s="1"/>
  <c r="CJ912" i="2"/>
  <c r="CN135" i="2" l="1"/>
  <c r="CO135" i="2" s="1"/>
  <c r="CJ913" i="2"/>
  <c r="CK912" i="2"/>
  <c r="CL912" i="2" s="1" a="1"/>
  <c r="CL912" i="2" s="1"/>
  <c r="CX135" i="2" l="1"/>
  <c r="CP135" i="2"/>
  <c r="CN136" i="2" s="1"/>
  <c r="CV135" i="2" a="1"/>
  <c r="CV135" i="2" s="1"/>
  <c r="CQ135" i="2"/>
  <c r="CS135" i="2" s="1"/>
  <c r="CR134" i="2"/>
  <c r="CT134" i="2" s="1"/>
  <c r="CK913" i="2"/>
  <c r="CL913" i="2" s="1" a="1"/>
  <c r="CL913" i="2" s="1"/>
  <c r="CJ914" i="2"/>
  <c r="CX136" i="2" l="1"/>
  <c r="CP136" i="2"/>
  <c r="CV136" i="2" a="1"/>
  <c r="CV136" i="2" s="1"/>
  <c r="CR135" i="2"/>
  <c r="CT135" i="2" s="1"/>
  <c r="CO136" i="2"/>
  <c r="CN137" i="2" s="1"/>
  <c r="CX137" i="2" s="1"/>
  <c r="CQ136" i="2"/>
  <c r="CS136" i="2" s="1"/>
  <c r="CK914" i="2"/>
  <c r="CL914" i="2" s="1" a="1"/>
  <c r="CL914" i="2" s="1"/>
  <c r="CJ915" i="2"/>
  <c r="CQ137" i="2" l="1"/>
  <c r="CS137" i="2" s="1"/>
  <c r="CR136" i="2"/>
  <c r="CT136" i="2" s="1"/>
  <c r="CV137" i="2" a="1"/>
  <c r="CV137" i="2" s="1"/>
  <c r="CO137" i="2"/>
  <c r="CN138" i="2" s="1"/>
  <c r="CV138" i="2" s="1" a="1"/>
  <c r="CV138" i="2" s="1"/>
  <c r="CP137" i="2"/>
  <c r="CK915" i="2"/>
  <c r="CL915" i="2" s="1" a="1"/>
  <c r="CL915" i="2" s="1"/>
  <c r="CJ916" i="2"/>
  <c r="CP138" i="2" l="1"/>
  <c r="CQ138" i="2"/>
  <c r="CS138" i="2" s="1"/>
  <c r="CX138" i="2"/>
  <c r="CO138" i="2"/>
  <c r="CN139" i="2" s="1"/>
  <c r="CR138" i="2" s="1"/>
  <c r="CT138" i="2" s="1"/>
  <c r="CR137" i="2"/>
  <c r="CT137" i="2" s="1"/>
  <c r="CJ917" i="2"/>
  <c r="CK916" i="2"/>
  <c r="CL916" i="2" s="1" a="1"/>
  <c r="CL916" i="2" s="1"/>
  <c r="CP139" i="2" l="1"/>
  <c r="CQ139" i="2"/>
  <c r="CS139" i="2" s="1"/>
  <c r="CX139" i="2"/>
  <c r="CV139" i="2" a="1"/>
  <c r="CV139" i="2" s="1"/>
  <c r="CO139" i="2"/>
  <c r="CN140" i="2" s="1"/>
  <c r="CK917" i="2"/>
  <c r="CL917" i="2" s="1" a="1"/>
  <c r="CL917" i="2" s="1"/>
  <c r="CJ918" i="2"/>
  <c r="CX140" i="2" l="1"/>
  <c r="CO140" i="2"/>
  <c r="CN141" i="2" s="1"/>
  <c r="CV140" i="2" a="1"/>
  <c r="CV140" i="2" s="1"/>
  <c r="CP140" i="2"/>
  <c r="CR139" i="2"/>
  <c r="CT139" i="2" s="1"/>
  <c r="CQ140" i="2"/>
  <c r="CS140" i="2" s="1"/>
  <c r="CJ919" i="2"/>
  <c r="CK918" i="2"/>
  <c r="CL918" i="2" s="1" a="1"/>
  <c r="CL918" i="2" s="1"/>
  <c r="CX141" i="2" l="1"/>
  <c r="CR140" i="2"/>
  <c r="CT140" i="2" s="1"/>
  <c r="CV141" i="2" a="1"/>
  <c r="CV141" i="2" s="1"/>
  <c r="CP141" i="2"/>
  <c r="CO141" i="2"/>
  <c r="CN142" i="2" s="1"/>
  <c r="CQ141" i="2"/>
  <c r="CS141" i="2" s="1"/>
  <c r="CJ920" i="2"/>
  <c r="CK919" i="2"/>
  <c r="CL919" i="2" s="1" a="1"/>
  <c r="CL919" i="2" s="1"/>
  <c r="CX142" i="2" l="1"/>
  <c r="CO142" i="2"/>
  <c r="CR141" i="2"/>
  <c r="CT141" i="2" s="1"/>
  <c r="CQ142" i="2"/>
  <c r="CS142" i="2" s="1"/>
  <c r="CV142" i="2" a="1"/>
  <c r="CV142" i="2" s="1"/>
  <c r="CP142" i="2"/>
  <c r="CK920" i="2"/>
  <c r="CL920" i="2" s="1" a="1"/>
  <c r="CL920" i="2" s="1"/>
  <c r="CJ921" i="2"/>
  <c r="CN143" i="2" l="1"/>
  <c r="CJ922" i="2"/>
  <c r="CK921" i="2"/>
  <c r="CL921" i="2" s="1" a="1"/>
  <c r="CL921" i="2" s="1"/>
  <c r="CX143" i="2" l="1"/>
  <c r="CR142" i="2"/>
  <c r="CT142" i="2" s="1"/>
  <c r="CO143" i="2"/>
  <c r="CV143" i="2" a="1"/>
  <c r="CV143" i="2" s="1"/>
  <c r="CQ143" i="2"/>
  <c r="CS143" i="2" s="1"/>
  <c r="CP143" i="2"/>
  <c r="CJ923" i="2"/>
  <c r="CK922" i="2"/>
  <c r="CL922" i="2" s="1" a="1"/>
  <c r="CL922" i="2" s="1"/>
  <c r="CN144" i="2" l="1"/>
  <c r="CX144" i="2" s="1"/>
  <c r="CV144" i="2" a="1"/>
  <c r="CV144" i="2" s="1"/>
  <c r="CQ144" i="2"/>
  <c r="CS144" i="2" s="1"/>
  <c r="CR143" i="2"/>
  <c r="CT143" i="2" s="1"/>
  <c r="CO144" i="2"/>
  <c r="CN145" i="2" s="1"/>
  <c r="CP144" i="2"/>
  <c r="CJ924" i="2"/>
  <c r="CK923" i="2"/>
  <c r="CL923" i="2" s="1" a="1"/>
  <c r="CL923" i="2" s="1"/>
  <c r="CX145" i="2" l="1"/>
  <c r="CR144" i="2"/>
  <c r="CT144" i="2" s="1"/>
  <c r="CV145" i="2" a="1"/>
  <c r="CV145" i="2" s="1"/>
  <c r="CO145" i="2"/>
  <c r="CN146" i="2" s="1"/>
  <c r="CP145" i="2"/>
  <c r="CQ145" i="2"/>
  <c r="CS145" i="2" s="1"/>
  <c r="CJ925" i="2"/>
  <c r="CK924" i="2"/>
  <c r="CL924" i="2" s="1" a="1"/>
  <c r="CL924" i="2" s="1"/>
  <c r="CX146" i="2" l="1"/>
  <c r="CR145" i="2"/>
  <c r="CT145" i="2" s="1"/>
  <c r="CV146" i="2" a="1"/>
  <c r="CV146" i="2" s="1"/>
  <c r="CQ146" i="2"/>
  <c r="CS146" i="2" s="1"/>
  <c r="CP146" i="2"/>
  <c r="CO146" i="2"/>
  <c r="CN147" i="2" s="1"/>
  <c r="CJ926" i="2"/>
  <c r="CK925" i="2"/>
  <c r="CL925" i="2" s="1" a="1"/>
  <c r="CL925" i="2" s="1"/>
  <c r="CX147" i="2" l="1"/>
  <c r="CQ147" i="2"/>
  <c r="CS147" i="2" s="1"/>
  <c r="CO147" i="2"/>
  <c r="CP147" i="2"/>
  <c r="CR146" i="2"/>
  <c r="CT146" i="2" s="1"/>
  <c r="CV147" i="2" a="1"/>
  <c r="CV147" i="2" s="1"/>
  <c r="CK926" i="2"/>
  <c r="CL926" i="2" s="1" a="1"/>
  <c r="CL926" i="2" s="1"/>
  <c r="CJ927" i="2"/>
  <c r="CN148" i="2" l="1"/>
  <c r="CX148" i="2"/>
  <c r="CP148" i="2"/>
  <c r="CR147" i="2"/>
  <c r="CT147" i="2" s="1"/>
  <c r="CQ148" i="2"/>
  <c r="CS148" i="2" s="1"/>
  <c r="CV148" i="2" a="1"/>
  <c r="CV148" i="2" s="1"/>
  <c r="CO148" i="2"/>
  <c r="CK927" i="2"/>
  <c r="CL927" i="2" s="1" a="1"/>
  <c r="CL927" i="2" s="1"/>
  <c r="CJ928" i="2"/>
  <c r="CN149" i="2" l="1"/>
  <c r="CX149" i="2" s="1"/>
  <c r="CQ149" i="2"/>
  <c r="CS149" i="2" s="1"/>
  <c r="CR148" i="2"/>
  <c r="CT148" i="2" s="1"/>
  <c r="CV149" i="2" a="1"/>
  <c r="CV149" i="2" s="1"/>
  <c r="CO149" i="2"/>
  <c r="CN150" i="2" s="1"/>
  <c r="CP149" i="2"/>
  <c r="CK928" i="2"/>
  <c r="CL928" i="2" s="1" a="1"/>
  <c r="CL928" i="2" s="1"/>
  <c r="CJ929" i="2"/>
  <c r="CX150" i="2" l="1"/>
  <c r="CP150" i="2"/>
  <c r="CQ150" i="2"/>
  <c r="CS150" i="2" s="1"/>
  <c r="CR149" i="2"/>
  <c r="CT149" i="2" s="1"/>
  <c r="CV150" i="2" a="1"/>
  <c r="CV150" i="2" s="1"/>
  <c r="CO150" i="2"/>
  <c r="CN151" i="2" s="1"/>
  <c r="CK929" i="2"/>
  <c r="CL929" i="2" s="1" a="1"/>
  <c r="CL929" i="2" s="1"/>
  <c r="CJ930" i="2"/>
  <c r="CX151" i="2" l="1"/>
  <c r="CP151" i="2"/>
  <c r="CQ151" i="2"/>
  <c r="CS151" i="2" s="1"/>
  <c r="CV151" i="2" a="1"/>
  <c r="CV151" i="2" s="1"/>
  <c r="CO151" i="2"/>
  <c r="CN152" i="2" s="1"/>
  <c r="CR150" i="2"/>
  <c r="CT150" i="2" s="1"/>
  <c r="CJ931" i="2"/>
  <c r="CK930" i="2"/>
  <c r="CL930" i="2" s="1" a="1"/>
  <c r="CL930" i="2" s="1"/>
  <c r="CX152" i="2" l="1"/>
  <c r="CR151" i="2"/>
  <c r="CT151" i="2" s="1"/>
  <c r="CP152" i="2"/>
  <c r="CV152" i="2" a="1"/>
  <c r="CV152" i="2" s="1"/>
  <c r="CQ152" i="2"/>
  <c r="CS152" i="2" s="1"/>
  <c r="CO152" i="2"/>
  <c r="CN153" i="2" s="1"/>
  <c r="CJ932" i="2"/>
  <c r="CK931" i="2"/>
  <c r="CL931" i="2" s="1" a="1"/>
  <c r="CL931" i="2" s="1"/>
  <c r="CX153" i="2" l="1"/>
  <c r="CQ153" i="2"/>
  <c r="CS153" i="2" s="1"/>
  <c r="CR152" i="2"/>
  <c r="CT152" i="2" s="1"/>
  <c r="CV153" i="2" a="1"/>
  <c r="CV153" i="2" s="1"/>
  <c r="CP153" i="2"/>
  <c r="CO153" i="2"/>
  <c r="CN154" i="2" s="1"/>
  <c r="CK932" i="2"/>
  <c r="CL932" i="2" s="1" a="1"/>
  <c r="CL932" i="2" s="1"/>
  <c r="CJ933" i="2"/>
  <c r="CX154" i="2" l="1"/>
  <c r="CQ154" i="2"/>
  <c r="CS154" i="2" s="1"/>
  <c r="CP154" i="2"/>
  <c r="CO154" i="2"/>
  <c r="CN155" i="2" s="1"/>
  <c r="CR153" i="2"/>
  <c r="CT153" i="2" s="1"/>
  <c r="CV154" i="2" a="1"/>
  <c r="CV154" i="2" s="1"/>
  <c r="CJ934" i="2"/>
  <c r="CK933" i="2"/>
  <c r="CL933" i="2" s="1" a="1"/>
  <c r="CL933" i="2" s="1"/>
  <c r="CX155" i="2" l="1"/>
  <c r="CV155" i="2" a="1"/>
  <c r="CV155" i="2" s="1"/>
  <c r="CP155" i="2"/>
  <c r="CO155" i="2"/>
  <c r="CN156" i="2" s="1"/>
  <c r="CQ155" i="2"/>
  <c r="CS155" i="2" s="1"/>
  <c r="CR154" i="2"/>
  <c r="CT154" i="2" s="1"/>
  <c r="CK934" i="2"/>
  <c r="CL934" i="2" s="1" a="1"/>
  <c r="CL934" i="2" s="1"/>
  <c r="CJ935" i="2"/>
  <c r="CX156" i="2" l="1"/>
  <c r="CQ156" i="2"/>
  <c r="CS156" i="2" s="1"/>
  <c r="CP156" i="2"/>
  <c r="CR155" i="2"/>
  <c r="CT155" i="2" s="1"/>
  <c r="CV156" i="2" a="1"/>
  <c r="CV156" i="2" s="1"/>
  <c r="CO156" i="2"/>
  <c r="CN157" i="2" s="1"/>
  <c r="CJ936" i="2"/>
  <c r="CK935" i="2"/>
  <c r="CL935" i="2" s="1" a="1"/>
  <c r="CL935" i="2" s="1"/>
  <c r="CX157" i="2" l="1"/>
  <c r="CR156" i="2"/>
  <c r="CT156" i="2" s="1"/>
  <c r="CQ157" i="2"/>
  <c r="CS157" i="2" s="1"/>
  <c r="CO157" i="2"/>
  <c r="CP157" i="2"/>
  <c r="CV157" i="2" a="1"/>
  <c r="CV157" i="2" s="1"/>
  <c r="CJ937" i="2"/>
  <c r="CK936" i="2"/>
  <c r="CL936" i="2" s="1" a="1"/>
  <c r="CL936" i="2" s="1"/>
  <c r="CN158" i="2" l="1"/>
  <c r="CX158" i="2"/>
  <c r="CV158" i="2" a="1"/>
  <c r="CV158" i="2" s="1"/>
  <c r="CQ158" i="2"/>
  <c r="CS158" i="2" s="1"/>
  <c r="CR157" i="2"/>
  <c r="CT157" i="2" s="1"/>
  <c r="CO158" i="2"/>
  <c r="CN159" i="2" s="1"/>
  <c r="CP158" i="2"/>
  <c r="CK937" i="2"/>
  <c r="CL937" i="2" s="1" a="1"/>
  <c r="CL937" i="2" s="1"/>
  <c r="CJ938" i="2"/>
  <c r="CX159" i="2" l="1"/>
  <c r="CR158" i="2"/>
  <c r="CT158" i="2" s="1"/>
  <c r="CV159" i="2" a="1"/>
  <c r="CV159" i="2" s="1"/>
  <c r="CP159" i="2"/>
  <c r="CO159" i="2"/>
  <c r="CN160" i="2" s="1"/>
  <c r="CQ159" i="2"/>
  <c r="CS159" i="2" s="1"/>
  <c r="CK938" i="2"/>
  <c r="CL938" i="2" s="1" a="1"/>
  <c r="CL938" i="2" s="1"/>
  <c r="CJ939" i="2"/>
  <c r="CX160" i="2" l="1"/>
  <c r="CQ160" i="2"/>
  <c r="CS160" i="2" s="1"/>
  <c r="CR159" i="2"/>
  <c r="CT159" i="2" s="1"/>
  <c r="CO160" i="2"/>
  <c r="CP160" i="2"/>
  <c r="CV160" i="2" a="1"/>
  <c r="CV160" i="2" s="1"/>
  <c r="CK939" i="2"/>
  <c r="CL939" i="2" s="1" a="1"/>
  <c r="CL939" i="2" s="1"/>
  <c r="CJ940" i="2"/>
  <c r="CN161" i="2" l="1"/>
  <c r="CX161" i="2"/>
  <c r="CQ161" i="2"/>
  <c r="CS161" i="2" s="1"/>
  <c r="CR160" i="2"/>
  <c r="CT160" i="2" s="1"/>
  <c r="CO161" i="2"/>
  <c r="CN162" i="2" s="1"/>
  <c r="CP161" i="2"/>
  <c r="CV161" i="2" a="1"/>
  <c r="CV161" i="2" s="1"/>
  <c r="CJ941" i="2"/>
  <c r="CK940" i="2"/>
  <c r="CL940" i="2" s="1" a="1"/>
  <c r="CL940" i="2" s="1"/>
  <c r="CX162" i="2" l="1"/>
  <c r="CR161" i="2"/>
  <c r="CT161" i="2" s="1"/>
  <c r="CV162" i="2" a="1"/>
  <c r="CV162" i="2" s="1"/>
  <c r="CO162" i="2"/>
  <c r="CN163" i="2" s="1"/>
  <c r="CQ162" i="2"/>
  <c r="CS162" i="2" s="1"/>
  <c r="CP162" i="2"/>
  <c r="CK941" i="2"/>
  <c r="CL941" i="2" s="1" a="1"/>
  <c r="CL941" i="2" s="1"/>
  <c r="CJ942" i="2"/>
  <c r="CX163" i="2" l="1"/>
  <c r="CR162" i="2"/>
  <c r="CT162" i="2" s="1"/>
  <c r="CO163" i="2"/>
  <c r="CP163" i="2"/>
  <c r="CV163" i="2" a="1"/>
  <c r="CV163" i="2" s="1"/>
  <c r="CQ163" i="2"/>
  <c r="CS163" i="2" s="1"/>
  <c r="CJ943" i="2"/>
  <c r="CK942" i="2"/>
  <c r="CL942" i="2" s="1" a="1"/>
  <c r="CL942" i="2" s="1"/>
  <c r="CN164" i="2" l="1"/>
  <c r="CX164" i="2"/>
  <c r="CR163" i="2"/>
  <c r="CT163" i="2" s="1"/>
  <c r="CV164" i="2" a="1"/>
  <c r="CV164" i="2" s="1"/>
  <c r="CP164" i="2"/>
  <c r="CQ164" i="2"/>
  <c r="CS164" i="2" s="1"/>
  <c r="CO164" i="2"/>
  <c r="CK943" i="2"/>
  <c r="CL943" i="2" s="1" a="1"/>
  <c r="CL943" i="2" s="1"/>
  <c r="CJ944" i="2"/>
  <c r="CN165" i="2" l="1"/>
  <c r="CX165" i="2" s="1"/>
  <c r="CV165" i="2" a="1"/>
  <c r="CV165" i="2" s="1"/>
  <c r="CO165" i="2"/>
  <c r="CN166" i="2" s="1"/>
  <c r="CP165" i="2"/>
  <c r="CQ165" i="2"/>
  <c r="CS165" i="2" s="1"/>
  <c r="CR164" i="2"/>
  <c r="CT164" i="2" s="1"/>
  <c r="CK944" i="2"/>
  <c r="CL944" i="2" s="1" a="1"/>
  <c r="CL944" i="2" s="1"/>
  <c r="CJ945" i="2"/>
  <c r="CX166" i="2" l="1"/>
  <c r="CP166" i="2"/>
  <c r="CV166" i="2" a="1"/>
  <c r="CV166" i="2" s="1"/>
  <c r="CQ166" i="2"/>
  <c r="CS166" i="2" s="1"/>
  <c r="CO166" i="2"/>
  <c r="CN167" i="2" s="1"/>
  <c r="CR165" i="2"/>
  <c r="CT165" i="2" s="1"/>
  <c r="CK945" i="2"/>
  <c r="CL945" i="2" s="1" a="1"/>
  <c r="CL945" i="2" s="1"/>
  <c r="CJ946" i="2"/>
  <c r="CX167" i="2" l="1"/>
  <c r="CO167" i="2"/>
  <c r="CV167" i="2" a="1"/>
  <c r="CV167" i="2" s="1"/>
  <c r="CP167" i="2"/>
  <c r="CR166" i="2"/>
  <c r="CT166" i="2" s="1"/>
  <c r="CQ167" i="2"/>
  <c r="CS167" i="2" s="1"/>
  <c r="CK946" i="2"/>
  <c r="CL946" i="2" s="1" a="1"/>
  <c r="CL946" i="2" s="1"/>
  <c r="CJ947" i="2"/>
  <c r="CN168" i="2" l="1"/>
  <c r="CX168" i="2" s="1"/>
  <c r="CP168" i="2"/>
  <c r="CR167" i="2"/>
  <c r="CT167" i="2" s="1"/>
  <c r="CO168" i="2"/>
  <c r="CN169" i="2" s="1"/>
  <c r="CV168" i="2" a="1"/>
  <c r="CV168" i="2" s="1"/>
  <c r="CJ948" i="2"/>
  <c r="CK947" i="2"/>
  <c r="CL947" i="2" s="1" a="1"/>
  <c r="CL947" i="2" s="1"/>
  <c r="CQ168" i="2" l="1"/>
  <c r="CS168" i="2" s="1"/>
  <c r="CX169" i="2"/>
  <c r="CV169" i="2" a="1"/>
  <c r="CV169" i="2" s="1"/>
  <c r="CO169" i="2"/>
  <c r="CQ169" i="2"/>
  <c r="CS169" i="2" s="1"/>
  <c r="CR168" i="2"/>
  <c r="CT168" i="2" s="1"/>
  <c r="CP169" i="2"/>
  <c r="CJ949" i="2"/>
  <c r="CK948" i="2"/>
  <c r="CL948" i="2" s="1" a="1"/>
  <c r="CL948" i="2" s="1"/>
  <c r="CN170" i="2" l="1"/>
  <c r="CK949" i="2"/>
  <c r="CL949" i="2" s="1" a="1"/>
  <c r="CL949" i="2" s="1"/>
  <c r="CJ950" i="2"/>
  <c r="CX170" i="2" l="1"/>
  <c r="CV170" i="2" a="1"/>
  <c r="CV170" i="2" s="1"/>
  <c r="CO170" i="2"/>
  <c r="CR169" i="2"/>
  <c r="CT169" i="2" s="1"/>
  <c r="CQ170" i="2"/>
  <c r="CS170" i="2" s="1"/>
  <c r="CP170" i="2"/>
  <c r="CK950" i="2"/>
  <c r="CL950" i="2" s="1" a="1"/>
  <c r="CL950" i="2" s="1"/>
  <c r="CJ951" i="2"/>
  <c r="CN171" i="2" l="1"/>
  <c r="CJ952" i="2"/>
  <c r="CK951" i="2"/>
  <c r="CL951" i="2" s="1" a="1"/>
  <c r="CL951" i="2" s="1"/>
  <c r="CX171" i="2" l="1"/>
  <c r="CO171" i="2"/>
  <c r="CP171" i="2"/>
  <c r="CV171" i="2" a="1"/>
  <c r="CV171" i="2" s="1"/>
  <c r="CR170" i="2"/>
  <c r="CT170" i="2" s="1"/>
  <c r="CQ171" i="2"/>
  <c r="CS171" i="2" s="1"/>
  <c r="CK952" i="2"/>
  <c r="CL952" i="2" s="1" a="1"/>
  <c r="CL952" i="2" s="1"/>
  <c r="CJ953" i="2"/>
  <c r="CN172" i="2" l="1"/>
  <c r="CK953" i="2"/>
  <c r="CL953" i="2" s="1" a="1"/>
  <c r="CL953" i="2" s="1"/>
  <c r="CJ954" i="2"/>
  <c r="CX172" i="2" l="1"/>
  <c r="CP172" i="2"/>
  <c r="CQ172" i="2"/>
  <c r="CS172" i="2" s="1"/>
  <c r="CO172" i="2"/>
  <c r="CN173" i="2" s="1"/>
  <c r="CR171" i="2"/>
  <c r="CT171" i="2" s="1"/>
  <c r="CV172" i="2" a="1"/>
  <c r="CV172" i="2" s="1"/>
  <c r="CJ955" i="2"/>
  <c r="CK954" i="2"/>
  <c r="CL954" i="2" s="1" a="1"/>
  <c r="CL954" i="2" s="1"/>
  <c r="CX173" i="2" l="1"/>
  <c r="CP173" i="2"/>
  <c r="CQ173" i="2"/>
  <c r="CS173" i="2" s="1"/>
  <c r="CV173" i="2" a="1"/>
  <c r="CV173" i="2" s="1"/>
  <c r="CR172" i="2"/>
  <c r="CT172" i="2" s="1"/>
  <c r="CO173" i="2"/>
  <c r="CN174" i="2" s="1"/>
  <c r="CJ956" i="2"/>
  <c r="CK955" i="2"/>
  <c r="CL955" i="2" s="1" a="1"/>
  <c r="CL955" i="2" s="1"/>
  <c r="CX174" i="2" l="1"/>
  <c r="CR173" i="2"/>
  <c r="CT173" i="2" s="1"/>
  <c r="CQ174" i="2"/>
  <c r="CS174" i="2" s="1"/>
  <c r="CP174" i="2"/>
  <c r="CO174" i="2"/>
  <c r="CN175" i="2" s="1"/>
  <c r="CV174" i="2" a="1"/>
  <c r="CV174" i="2" s="1"/>
  <c r="CK956" i="2"/>
  <c r="CL956" i="2" s="1" a="1"/>
  <c r="CL956" i="2" s="1"/>
  <c r="CJ957" i="2"/>
  <c r="CX175" i="2" l="1"/>
  <c r="CR174" i="2"/>
  <c r="CT174" i="2" s="1"/>
  <c r="CP175" i="2"/>
  <c r="CO175" i="2"/>
  <c r="CN176" i="2" s="1"/>
  <c r="CV175" i="2" a="1"/>
  <c r="CV175" i="2" s="1"/>
  <c r="CQ175" i="2"/>
  <c r="CS175" i="2" s="1"/>
  <c r="CJ958" i="2"/>
  <c r="CK957" i="2"/>
  <c r="CL957" i="2" s="1" a="1"/>
  <c r="CL957" i="2" s="1"/>
  <c r="CX176" i="2" l="1"/>
  <c r="CV176" i="2" a="1"/>
  <c r="CV176" i="2" s="1"/>
  <c r="CO176" i="2"/>
  <c r="CQ176" i="2"/>
  <c r="CS176" i="2" s="1"/>
  <c r="CP176" i="2"/>
  <c r="CR175" i="2"/>
  <c r="CT175" i="2" s="1"/>
  <c r="CJ959" i="2"/>
  <c r="CK958" i="2"/>
  <c r="CL958" i="2" s="1" a="1"/>
  <c r="CL958" i="2" s="1"/>
  <c r="CN177" i="2" l="1"/>
  <c r="CJ960" i="2"/>
  <c r="CK959" i="2"/>
  <c r="CL959" i="2" s="1" a="1"/>
  <c r="CL959" i="2" s="1"/>
  <c r="CX177" i="2" l="1"/>
  <c r="CQ177" i="2"/>
  <c r="CS177" i="2" s="1"/>
  <c r="CV177" i="2" a="1"/>
  <c r="CV177" i="2" s="1"/>
  <c r="CP177" i="2"/>
  <c r="CR176" i="2"/>
  <c r="CT176" i="2" s="1"/>
  <c r="CO177" i="2"/>
  <c r="CN178" i="2" s="1"/>
  <c r="CJ961" i="2"/>
  <c r="CK960" i="2"/>
  <c r="CL960" i="2" s="1" a="1"/>
  <c r="CL960" i="2" s="1"/>
  <c r="CX178" i="2" l="1"/>
  <c r="CR177" i="2"/>
  <c r="CT177" i="2" s="1"/>
  <c r="CP178" i="2"/>
  <c r="CV178" i="2" a="1"/>
  <c r="CV178" i="2" s="1"/>
  <c r="CQ178" i="2"/>
  <c r="CS178" i="2" s="1"/>
  <c r="CO178" i="2"/>
  <c r="CK961" i="2"/>
  <c r="CL961" i="2" s="1" a="1"/>
  <c r="CL961" i="2" s="1"/>
  <c r="CJ962" i="2"/>
  <c r="CN179" i="2" l="1"/>
  <c r="CX179" i="2" s="1"/>
  <c r="CO179" i="2"/>
  <c r="CR178" i="2"/>
  <c r="CT178" i="2" s="1"/>
  <c r="CQ179" i="2"/>
  <c r="CS179" i="2" s="1"/>
  <c r="CV179" i="2" a="1"/>
  <c r="CV179" i="2" s="1"/>
  <c r="CP179" i="2"/>
  <c r="CK962" i="2"/>
  <c r="CL962" i="2" s="1" a="1"/>
  <c r="CL962" i="2" s="1"/>
  <c r="CJ963" i="2"/>
  <c r="CN180" i="2" l="1"/>
  <c r="CK963" i="2"/>
  <c r="CL963" i="2" s="1" a="1"/>
  <c r="CL963" i="2" s="1"/>
  <c r="CJ964" i="2"/>
  <c r="CX180" i="2" l="1"/>
  <c r="CV180" i="2" a="1"/>
  <c r="CV180" i="2" s="1"/>
  <c r="CP180" i="2"/>
  <c r="CQ180" i="2"/>
  <c r="CS180" i="2" s="1"/>
  <c r="CR179" i="2"/>
  <c r="CT179" i="2" s="1"/>
  <c r="CO180" i="2"/>
  <c r="CN181" i="2" s="1"/>
  <c r="CK964" i="2"/>
  <c r="CL964" i="2" s="1" a="1"/>
  <c r="CL964" i="2" s="1"/>
  <c r="CJ965" i="2"/>
  <c r="CX181" i="2" l="1"/>
  <c r="CQ181" i="2"/>
  <c r="CS181" i="2" s="1"/>
  <c r="CP181" i="2"/>
  <c r="CV181" i="2" a="1"/>
  <c r="CV181" i="2" s="1"/>
  <c r="CR180" i="2"/>
  <c r="CT180" i="2" s="1"/>
  <c r="CO181" i="2"/>
  <c r="CN182" i="2" s="1"/>
  <c r="CJ966" i="2"/>
  <c r="CK965" i="2"/>
  <c r="CL965" i="2" s="1" a="1"/>
  <c r="CL965" i="2" s="1"/>
  <c r="CX182" i="2" l="1"/>
  <c r="CV182" i="2" a="1"/>
  <c r="CV182" i="2" s="1"/>
  <c r="CR181" i="2"/>
  <c r="CT181" i="2" s="1"/>
  <c r="CP182" i="2"/>
  <c r="CQ182" i="2"/>
  <c r="CS182" i="2" s="1"/>
  <c r="CO182" i="2"/>
  <c r="CN183" i="2" s="1"/>
  <c r="CJ967" i="2"/>
  <c r="CK966" i="2"/>
  <c r="CL966" i="2" s="1" a="1"/>
  <c r="CL966" i="2" s="1"/>
  <c r="CX183" i="2" l="1"/>
  <c r="CV183" i="2" a="1"/>
  <c r="CV183" i="2" s="1"/>
  <c r="CO183" i="2"/>
  <c r="CN184" i="2" s="1"/>
  <c r="CR182" i="2"/>
  <c r="CT182" i="2" s="1"/>
  <c r="CQ183" i="2"/>
  <c r="CS183" i="2" s="1"/>
  <c r="CP183" i="2"/>
  <c r="CJ968" i="2"/>
  <c r="CK967" i="2"/>
  <c r="CL967" i="2" s="1" a="1"/>
  <c r="CL967" i="2" s="1"/>
  <c r="CX184" i="2" l="1"/>
  <c r="CP184" i="2"/>
  <c r="CQ184" i="2"/>
  <c r="CS184" i="2" s="1"/>
  <c r="CO184" i="2"/>
  <c r="CN185" i="2" s="1"/>
  <c r="CV184" i="2" a="1"/>
  <c r="CV184" i="2" s="1"/>
  <c r="CR183" i="2"/>
  <c r="CT183" i="2" s="1"/>
  <c r="CK968" i="2"/>
  <c r="CL968" i="2" s="1" a="1"/>
  <c r="CL968" i="2" s="1"/>
  <c r="CJ969" i="2"/>
  <c r="CX185" i="2" l="1"/>
  <c r="CQ185" i="2"/>
  <c r="CS185" i="2" s="1"/>
  <c r="CR184" i="2"/>
  <c r="CT184" i="2" s="1"/>
  <c r="CO185" i="2"/>
  <c r="CP185" i="2"/>
  <c r="CV185" i="2" a="1"/>
  <c r="CV185" i="2" s="1"/>
  <c r="CK969" i="2"/>
  <c r="CL969" i="2" s="1" a="1"/>
  <c r="CL969" i="2" s="1"/>
  <c r="CJ970" i="2"/>
  <c r="CN186" i="2" l="1"/>
  <c r="CX186" i="2"/>
  <c r="CQ186" i="2"/>
  <c r="CS186" i="2" s="1"/>
  <c r="CR185" i="2"/>
  <c r="CT185" i="2" s="1"/>
  <c r="CP186" i="2"/>
  <c r="CV186" i="2" a="1"/>
  <c r="CV186" i="2" s="1"/>
  <c r="CO186" i="2"/>
  <c r="CK970" i="2"/>
  <c r="CL970" i="2" s="1" a="1"/>
  <c r="CL970" i="2" s="1"/>
  <c r="CJ971" i="2"/>
  <c r="CN187" i="2" l="1"/>
  <c r="CX187" i="2"/>
  <c r="CP187" i="2"/>
  <c r="CO187" i="2"/>
  <c r="CN188" i="2" s="1"/>
  <c r="CV187" i="2" a="1"/>
  <c r="CV187" i="2" s="1"/>
  <c r="CR186" i="2"/>
  <c r="CT186" i="2" s="1"/>
  <c r="CQ187" i="2"/>
  <c r="CS187" i="2" s="1"/>
  <c r="CK971" i="2"/>
  <c r="CL971" i="2" s="1" a="1"/>
  <c r="CL971" i="2" s="1"/>
  <c r="CJ972" i="2"/>
  <c r="CX188" i="2" l="1"/>
  <c r="CQ188" i="2"/>
  <c r="CS188" i="2" s="1"/>
  <c r="CR187" i="2"/>
  <c r="CT187" i="2" s="1"/>
  <c r="CP188" i="2"/>
  <c r="CO188" i="2"/>
  <c r="CN189" i="2" s="1"/>
  <c r="CV188" i="2" a="1"/>
  <c r="CV188" i="2" s="1"/>
  <c r="CJ973" i="2"/>
  <c r="CK972" i="2"/>
  <c r="CL972" i="2" s="1" a="1"/>
  <c r="CL972" i="2" s="1"/>
  <c r="CX189" i="2" l="1"/>
  <c r="CO189" i="2"/>
  <c r="CV189" i="2" a="1"/>
  <c r="CV189" i="2" s="1"/>
  <c r="CR188" i="2"/>
  <c r="CT188" i="2" s="1"/>
  <c r="CP189" i="2"/>
  <c r="CQ189" i="2"/>
  <c r="CS189" i="2" s="1"/>
  <c r="CK973" i="2"/>
  <c r="CL973" i="2" s="1" a="1"/>
  <c r="CL973" i="2" s="1"/>
  <c r="CJ974" i="2"/>
  <c r="CN190" i="2" l="1"/>
  <c r="CK974" i="2"/>
  <c r="CL974" i="2" s="1" a="1"/>
  <c r="CL974" i="2" s="1"/>
  <c r="CJ975" i="2"/>
  <c r="CX190" i="2" l="1"/>
  <c r="CQ190" i="2"/>
  <c r="CS190" i="2" s="1"/>
  <c r="CO190" i="2"/>
  <c r="CP190" i="2"/>
  <c r="CV190" i="2" a="1"/>
  <c r="CV190" i="2" s="1"/>
  <c r="CR189" i="2"/>
  <c r="CT189" i="2" s="1"/>
  <c r="CK975" i="2"/>
  <c r="CL975" i="2" s="1" a="1"/>
  <c r="CL975" i="2" s="1"/>
  <c r="CJ976" i="2"/>
  <c r="CN191" i="2" l="1"/>
  <c r="CX191" i="2"/>
  <c r="CP191" i="2"/>
  <c r="CO191" i="2"/>
  <c r="CN192" i="2" s="1"/>
  <c r="CQ191" i="2"/>
  <c r="CS191" i="2" s="1"/>
  <c r="CV191" i="2" a="1"/>
  <c r="CV191" i="2" s="1"/>
  <c r="CR190" i="2"/>
  <c r="CT190" i="2" s="1"/>
  <c r="CJ977" i="2"/>
  <c r="CK976" i="2"/>
  <c r="CL976" i="2" s="1" a="1"/>
  <c r="CL976" i="2" s="1"/>
  <c r="CX192" i="2" l="1"/>
  <c r="CR191" i="2"/>
  <c r="CT191" i="2" s="1"/>
  <c r="CV192" i="2" a="1"/>
  <c r="CV192" i="2" s="1"/>
  <c r="CP192" i="2"/>
  <c r="CQ192" i="2"/>
  <c r="CS192" i="2" s="1"/>
  <c r="CO192" i="2"/>
  <c r="CN193" i="2" s="1"/>
  <c r="CK977" i="2"/>
  <c r="CL977" i="2" s="1" a="1"/>
  <c r="CL977" i="2" s="1"/>
  <c r="CJ978" i="2"/>
  <c r="CX193" i="2" l="1"/>
  <c r="CP193" i="2"/>
  <c r="CV193" i="2" a="1"/>
  <c r="CV193" i="2" s="1"/>
  <c r="CO193" i="2"/>
  <c r="CQ193" i="2"/>
  <c r="CS193" i="2" s="1"/>
  <c r="CR192" i="2"/>
  <c r="CT192" i="2" s="1"/>
  <c r="CJ979" i="2"/>
  <c r="CK978" i="2"/>
  <c r="CL978" i="2" s="1" a="1"/>
  <c r="CL978" i="2" s="1"/>
  <c r="CN194" i="2" l="1"/>
  <c r="CX194" i="2" s="1"/>
  <c r="CQ194" i="2"/>
  <c r="CS194" i="2" s="1"/>
  <c r="CO194" i="2"/>
  <c r="CV194" i="2" a="1"/>
  <c r="CV194" i="2" s="1"/>
  <c r="CK979" i="2"/>
  <c r="CL979" i="2" s="1" a="1"/>
  <c r="CL979" i="2" s="1"/>
  <c r="CJ980" i="2"/>
  <c r="CP194" i="2" l="1"/>
  <c r="CN195" i="2" s="1"/>
  <c r="CR193" i="2"/>
  <c r="CT193" i="2" s="1"/>
  <c r="CK980" i="2"/>
  <c r="CL980" i="2" s="1" a="1"/>
  <c r="CL980" i="2" s="1"/>
  <c r="CJ981" i="2"/>
  <c r="CO195" i="2" l="1"/>
  <c r="CN196" i="2" s="1"/>
  <c r="CX196" i="2" s="1"/>
  <c r="CR194" i="2"/>
  <c r="CT194" i="2" s="1"/>
  <c r="CQ195" i="2"/>
  <c r="CS195" i="2" s="1"/>
  <c r="CP195" i="2"/>
  <c r="CV195" i="2" a="1"/>
  <c r="CV195" i="2" s="1"/>
  <c r="CX195" i="2"/>
  <c r="CK981" i="2"/>
  <c r="CL981" i="2" s="1" a="1"/>
  <c r="CL981" i="2" s="1"/>
  <c r="CJ982" i="2"/>
  <c r="CP196" i="2" l="1"/>
  <c r="CO196" i="2"/>
  <c r="CN197" i="2" s="1"/>
  <c r="CR196" i="2" s="1"/>
  <c r="CT196" i="2" s="1"/>
  <c r="CQ196" i="2"/>
  <c r="CS196" i="2" s="1"/>
  <c r="CV196" i="2" a="1"/>
  <c r="CV196" i="2" s="1"/>
  <c r="CR195" i="2"/>
  <c r="CT195" i="2" s="1"/>
  <c r="CK982" i="2"/>
  <c r="CL982" i="2" s="1" a="1"/>
  <c r="CL982" i="2" s="1"/>
  <c r="CJ983" i="2"/>
  <c r="CX197" i="2" l="1"/>
  <c r="CO197" i="2"/>
  <c r="CN198" i="2" s="1"/>
  <c r="CQ198" i="2" s="1"/>
  <c r="CS198" i="2" s="1"/>
  <c r="CQ197" i="2"/>
  <c r="CS197" i="2" s="1"/>
  <c r="CP197" i="2"/>
  <c r="CV197" i="2" a="1"/>
  <c r="CV197" i="2" s="1"/>
  <c r="CJ984" i="2"/>
  <c r="CK983" i="2"/>
  <c r="CL983" i="2" s="1" a="1"/>
  <c r="CL983" i="2" s="1"/>
  <c r="CV198" i="2" l="1" a="1"/>
  <c r="CV198" i="2" s="1"/>
  <c r="CX198" i="2"/>
  <c r="CR197" i="2"/>
  <c r="CT197" i="2" s="1"/>
  <c r="CP198" i="2"/>
  <c r="CO198" i="2"/>
  <c r="CN199" i="2" s="1"/>
  <c r="CQ199" i="2" s="1"/>
  <c r="CS199" i="2" s="1"/>
  <c r="CJ985" i="2"/>
  <c r="CK984" i="2"/>
  <c r="CL984" i="2" s="1" a="1"/>
  <c r="CL984" i="2" s="1"/>
  <c r="CO199" i="2" l="1"/>
  <c r="CN200" i="2" s="1"/>
  <c r="CV200" i="2" s="1" a="1"/>
  <c r="CV200" i="2" s="1"/>
  <c r="CX199" i="2"/>
  <c r="CR198" i="2"/>
  <c r="CT198" i="2" s="1"/>
  <c r="CP199" i="2"/>
  <c r="CV199" i="2" a="1"/>
  <c r="CV199" i="2" s="1"/>
  <c r="CJ986" i="2"/>
  <c r="CK985" i="2"/>
  <c r="CL985" i="2" s="1" a="1"/>
  <c r="CL985" i="2" s="1"/>
  <c r="CX200" i="2" l="1"/>
  <c r="CR199" i="2"/>
  <c r="CT199" i="2" s="1"/>
  <c r="CP200" i="2"/>
  <c r="CQ200" i="2"/>
  <c r="CS200" i="2" s="1"/>
  <c r="CO200" i="2"/>
  <c r="CN201" i="2" s="1"/>
  <c r="CR200" i="2" s="1"/>
  <c r="CT200" i="2" s="1"/>
  <c r="CK986" i="2"/>
  <c r="CL986" i="2" s="1" a="1"/>
  <c r="CL986" i="2" s="1"/>
  <c r="CJ987" i="2"/>
  <c r="CO201" i="2" l="1"/>
  <c r="CN202" i="2" s="1"/>
  <c r="CV202" i="2" s="1" a="1"/>
  <c r="CV202" i="2" s="1"/>
  <c r="CV201" i="2" a="1"/>
  <c r="CV201" i="2" s="1"/>
  <c r="CX201" i="2"/>
  <c r="CQ201" i="2"/>
  <c r="CS201" i="2" s="1"/>
  <c r="CP201" i="2"/>
  <c r="CJ988" i="2"/>
  <c r="CK987" i="2"/>
  <c r="CL987" i="2" s="1" a="1"/>
  <c r="CL987" i="2" s="1"/>
  <c r="CP202" i="2" l="1"/>
  <c r="CX202" i="2"/>
  <c r="CR201" i="2"/>
  <c r="CT201" i="2" s="1"/>
  <c r="CO202" i="2"/>
  <c r="CN203" i="2" s="1"/>
  <c r="CR202" i="2" s="1"/>
  <c r="CT202" i="2" s="1"/>
  <c r="CQ202" i="2"/>
  <c r="CS202" i="2" s="1"/>
  <c r="CK988" i="2"/>
  <c r="CL988" i="2" s="1" a="1"/>
  <c r="CL988" i="2" s="1"/>
  <c r="CJ989" i="2"/>
  <c r="CP203" i="2" l="1"/>
  <c r="CX203" i="2"/>
  <c r="CQ203" i="2"/>
  <c r="CS203" i="2" s="1"/>
  <c r="CV203" i="2" a="1"/>
  <c r="CV203" i="2" s="1"/>
  <c r="CO203" i="2"/>
  <c r="CN204" i="2" s="1"/>
  <c r="CV204" i="2" s="1" a="1"/>
  <c r="CV204" i="2" s="1"/>
  <c r="CJ990" i="2"/>
  <c r="CK989" i="2"/>
  <c r="CL989" i="2" s="1" a="1"/>
  <c r="CL989" i="2" s="1"/>
  <c r="CQ204" i="2" l="1"/>
  <c r="CS204" i="2" s="1"/>
  <c r="CX204" i="2"/>
  <c r="CR203" i="2"/>
  <c r="CT203" i="2" s="1"/>
  <c r="CO204" i="2"/>
  <c r="CN205" i="2" s="1"/>
  <c r="CP205" i="2" s="1"/>
  <c r="CP204" i="2"/>
  <c r="CJ991" i="2"/>
  <c r="CK990" i="2"/>
  <c r="CL990" i="2" s="1" a="1"/>
  <c r="CL990" i="2" s="1"/>
  <c r="CX205" i="2" l="1"/>
  <c r="CO205" i="2"/>
  <c r="CN206" i="2" s="1"/>
  <c r="CR205" i="2" s="1"/>
  <c r="CT205" i="2" s="1"/>
  <c r="CR204" i="2"/>
  <c r="CT204" i="2" s="1"/>
  <c r="CQ205" i="2"/>
  <c r="CS205" i="2" s="1"/>
  <c r="CV205" i="2" a="1"/>
  <c r="CV205" i="2" s="1"/>
  <c r="CJ992" i="2"/>
  <c r="CK991" i="2"/>
  <c r="CL991" i="2" s="1" a="1"/>
  <c r="CL991" i="2" s="1"/>
  <c r="CX206" i="2" l="1"/>
  <c r="CP206" i="2"/>
  <c r="CQ206" i="2"/>
  <c r="CS206" i="2" s="1"/>
  <c r="CV206" i="2" a="1"/>
  <c r="CV206" i="2" s="1"/>
  <c r="CO206" i="2"/>
  <c r="CN207" i="2" s="1"/>
  <c r="CK992" i="2"/>
  <c r="CL992" i="2" s="1" a="1"/>
  <c r="CL992" i="2" s="1"/>
  <c r="CJ993" i="2"/>
  <c r="CX207" i="2" l="1"/>
  <c r="CO207" i="2"/>
  <c r="CP207" i="2"/>
  <c r="CR206" i="2"/>
  <c r="CT206" i="2" s="1"/>
  <c r="CQ207" i="2"/>
  <c r="CS207" i="2" s="1"/>
  <c r="CV207" i="2" a="1"/>
  <c r="CV207" i="2" s="1"/>
  <c r="CJ994" i="2"/>
  <c r="CK993" i="2"/>
  <c r="CL993" i="2" s="1" a="1"/>
  <c r="CL993" i="2" s="1"/>
  <c r="CN208" i="2" l="1"/>
  <c r="CX208" i="2" s="1"/>
  <c r="CV208" i="2" a="1"/>
  <c r="CV208" i="2" s="1"/>
  <c r="CR207" i="2"/>
  <c r="CT207" i="2" s="1"/>
  <c r="CQ208" i="2"/>
  <c r="CS208" i="2" s="1"/>
  <c r="CP208" i="2"/>
  <c r="CO208" i="2"/>
  <c r="CN209" i="2" s="1"/>
  <c r="CK994" i="2"/>
  <c r="CL994" i="2" s="1" a="1"/>
  <c r="CL994" i="2" s="1"/>
  <c r="CJ995" i="2"/>
  <c r="CX209" i="2" l="1"/>
  <c r="CQ209" i="2"/>
  <c r="CS209" i="2" s="1"/>
  <c r="CP209" i="2"/>
  <c r="CO209" i="2"/>
  <c r="CN210" i="2" s="1"/>
  <c r="CX210" i="2" s="1"/>
  <c r="CV209" i="2" a="1"/>
  <c r="CV209" i="2" s="1"/>
  <c r="CR208" i="2"/>
  <c r="CT208" i="2" s="1"/>
  <c r="CK995" i="2"/>
  <c r="CL995" i="2" s="1" a="1"/>
  <c r="CL995" i="2" s="1"/>
  <c r="CJ996" i="2"/>
  <c r="CP210" i="2" l="1"/>
  <c r="CR209" i="2"/>
  <c r="CT209" i="2" s="1"/>
  <c r="CQ210" i="2"/>
  <c r="CS210" i="2" s="1"/>
  <c r="CV210" i="2" a="1"/>
  <c r="CV210" i="2" s="1"/>
  <c r="CO210" i="2"/>
  <c r="CN211" i="2" s="1"/>
  <c r="CJ997" i="2"/>
  <c r="CK996" i="2"/>
  <c r="CL996" i="2" s="1" a="1"/>
  <c r="CL996" i="2" s="1"/>
  <c r="CX211" i="2" l="1"/>
  <c r="CP211" i="2"/>
  <c r="CV211" i="2" a="1"/>
  <c r="CV211" i="2" s="1"/>
  <c r="CQ211" i="2"/>
  <c r="CS211" i="2" s="1"/>
  <c r="CR210" i="2"/>
  <c r="CT210" i="2" s="1"/>
  <c r="CO211" i="2"/>
  <c r="CN212" i="2" s="1"/>
  <c r="CX212" i="2" s="1"/>
  <c r="CJ998" i="2"/>
  <c r="CK997" i="2"/>
  <c r="CL997" i="2" s="1" a="1"/>
  <c r="CL997" i="2" s="1"/>
  <c r="CP212" i="2" l="1"/>
  <c r="CR211" i="2"/>
  <c r="CT211" i="2" s="1"/>
  <c r="CQ212" i="2"/>
  <c r="CS212" i="2" s="1"/>
  <c r="CV212" i="2" a="1"/>
  <c r="CV212" i="2" s="1"/>
  <c r="CO212" i="2"/>
  <c r="CN213" i="2" s="1"/>
  <c r="CJ999" i="2"/>
  <c r="CK998" i="2"/>
  <c r="CL998" i="2" s="1" a="1"/>
  <c r="CL998" i="2" s="1"/>
  <c r="CX213" i="2" l="1"/>
  <c r="CO213" i="2"/>
  <c r="CN214" i="2" s="1"/>
  <c r="CX214" i="2" s="1"/>
  <c r="CQ213" i="2"/>
  <c r="CS213" i="2" s="1"/>
  <c r="CR212" i="2"/>
  <c r="CT212" i="2" s="1"/>
  <c r="CP213" i="2"/>
  <c r="CV213" i="2" a="1"/>
  <c r="CV213" i="2" s="1"/>
  <c r="CJ1000" i="2"/>
  <c r="CK999" i="2"/>
  <c r="CL999" i="2" s="1" a="1"/>
  <c r="CL999" i="2" s="1"/>
  <c r="CV214" i="2" l="1" a="1"/>
  <c r="CV214" i="2" s="1"/>
  <c r="CQ214" i="2"/>
  <c r="CS214" i="2" s="1"/>
  <c r="CO214" i="2"/>
  <c r="CN215" i="2" s="1"/>
  <c r="CR214" i="2" s="1"/>
  <c r="CT214" i="2" s="1"/>
  <c r="CP214" i="2"/>
  <c r="CR213" i="2"/>
  <c r="CT213" i="2" s="1"/>
  <c r="CJ1001" i="2"/>
  <c r="CK1000" i="2"/>
  <c r="CL1000" i="2" s="1" a="1"/>
  <c r="CL1000" i="2" s="1"/>
  <c r="CX215" i="2" l="1"/>
  <c r="CV215" i="2" a="1"/>
  <c r="CV215" i="2" s="1"/>
  <c r="CP215" i="2"/>
  <c r="CO215" i="2"/>
  <c r="CN216" i="2" s="1"/>
  <c r="CO216" i="2" s="1"/>
  <c r="CQ215" i="2"/>
  <c r="CS215" i="2" s="1"/>
  <c r="CK1001" i="2"/>
  <c r="CL1001" i="2" s="1" a="1"/>
  <c r="CL1001" i="2" s="1"/>
  <c r="CJ1002" i="2"/>
  <c r="CX216" i="2" l="1"/>
  <c r="CQ216" i="2"/>
  <c r="CS216" i="2" s="1"/>
  <c r="CR215" i="2"/>
  <c r="CT215" i="2" s="1"/>
  <c r="CP216" i="2"/>
  <c r="CN217" i="2" s="1"/>
  <c r="CV216" i="2" a="1"/>
  <c r="CV216" i="2" s="1"/>
  <c r="CK1002" i="2"/>
  <c r="CL1002" i="2" s="1" a="1"/>
  <c r="CL1002" i="2" s="1"/>
  <c r="CJ1003" i="2"/>
  <c r="CX217" i="2" l="1"/>
  <c r="CR216" i="2"/>
  <c r="CT216" i="2" s="1"/>
  <c r="CV217" i="2" a="1"/>
  <c r="CV217" i="2" s="1"/>
  <c r="CP217" i="2"/>
  <c r="CQ217" i="2"/>
  <c r="CS217" i="2" s="1"/>
  <c r="CO217" i="2"/>
  <c r="CN218" i="2" s="1"/>
  <c r="CK1003" i="2"/>
  <c r="CL1003" i="2" s="1" a="1"/>
  <c r="CL1003" i="2" s="1"/>
  <c r="CJ1004" i="2"/>
  <c r="CP218" i="2" l="1"/>
  <c r="CX218" i="2"/>
  <c r="CO218" i="2"/>
  <c r="CN219" i="2" s="1"/>
  <c r="CX219" i="2" s="1"/>
  <c r="CQ218" i="2"/>
  <c r="CS218" i="2" s="1"/>
  <c r="CR217" i="2"/>
  <c r="CT217" i="2" s="1"/>
  <c r="CV218" i="2" a="1"/>
  <c r="CV218" i="2" s="1"/>
  <c r="CK1004" i="2"/>
  <c r="CL1004" i="2" s="1" a="1"/>
  <c r="CL1004" i="2" s="1"/>
  <c r="CJ1005" i="2"/>
  <c r="CR218" i="2" l="1"/>
  <c r="CT218" i="2" s="1"/>
  <c r="CP219" i="2"/>
  <c r="CO219" i="2"/>
  <c r="CN220" i="2" s="1"/>
  <c r="CV219" i="2" a="1"/>
  <c r="CV219" i="2" s="1"/>
  <c r="CQ219" i="2"/>
  <c r="CS219" i="2" s="1"/>
  <c r="CJ1006" i="2"/>
  <c r="CK1005" i="2"/>
  <c r="CL1005" i="2" s="1" a="1"/>
  <c r="CL1005" i="2" s="1"/>
  <c r="CX220" i="2" l="1"/>
  <c r="CR219" i="2"/>
  <c r="CT219" i="2" s="1"/>
  <c r="CO220" i="2"/>
  <c r="CN221" i="2" s="1"/>
  <c r="CP220" i="2"/>
  <c r="CV220" i="2" a="1"/>
  <c r="CV220" i="2" s="1"/>
  <c r="CQ220" i="2"/>
  <c r="CS220" i="2" s="1"/>
  <c r="CK1006" i="2"/>
  <c r="CL1006" i="2" s="1" a="1"/>
  <c r="CL1006" i="2" s="1"/>
  <c r="CJ1007" i="2"/>
  <c r="CX221" i="2" l="1"/>
  <c r="CP221" i="2"/>
  <c r="CV221" i="2" a="1"/>
  <c r="CV221" i="2" s="1"/>
  <c r="CR220" i="2"/>
  <c r="CT220" i="2" s="1"/>
  <c r="CQ221" i="2"/>
  <c r="CS221" i="2" s="1"/>
  <c r="CO221" i="2"/>
  <c r="CN222" i="2" s="1"/>
  <c r="CX222" i="2" s="1"/>
  <c r="CK1007" i="2"/>
  <c r="CL1007" i="2" s="1" a="1"/>
  <c r="CL1007" i="2" s="1"/>
  <c r="CJ1008" i="2"/>
  <c r="CQ222" i="2" l="1"/>
  <c r="CS222" i="2" s="1"/>
  <c r="CR221" i="2"/>
  <c r="CT221" i="2" s="1"/>
  <c r="CO222" i="2"/>
  <c r="CN223" i="2" s="1"/>
  <c r="CX223" i="2" s="1"/>
  <c r="CV222" i="2" a="1"/>
  <c r="CV222" i="2" s="1"/>
  <c r="CP222" i="2"/>
  <c r="CK1008" i="2"/>
  <c r="CL1008" i="2" s="1" a="1"/>
  <c r="CL1008" i="2" s="1"/>
  <c r="CJ1009" i="2"/>
  <c r="CQ223" i="2" l="1"/>
  <c r="CS223" i="2" s="1"/>
  <c r="CV223" i="2" a="1"/>
  <c r="CV223" i="2" s="1"/>
  <c r="CP223" i="2"/>
  <c r="CR222" i="2"/>
  <c r="CT222" i="2" s="1"/>
  <c r="CO223" i="2"/>
  <c r="CN224" i="2" s="1"/>
  <c r="CJ1010" i="2"/>
  <c r="CK1009" i="2"/>
  <c r="CL1009" i="2" s="1" a="1"/>
  <c r="CL1009" i="2" s="1"/>
  <c r="CX224" i="2" l="1"/>
  <c r="CO224" i="2"/>
  <c r="CV224" i="2" a="1"/>
  <c r="CV224" i="2" s="1"/>
  <c r="CR223" i="2"/>
  <c r="CT223" i="2" s="1"/>
  <c r="CP224" i="2"/>
  <c r="CQ224" i="2"/>
  <c r="CS224" i="2" s="1"/>
  <c r="CK1010" i="2"/>
  <c r="CL1010" i="2" s="1" a="1"/>
  <c r="CL1010" i="2" s="1"/>
  <c r="CJ1011" i="2"/>
  <c r="CN225" i="2" l="1"/>
  <c r="CX225" i="2" s="1"/>
  <c r="CV225" i="2" a="1"/>
  <c r="CV225" i="2" s="1"/>
  <c r="CJ1012" i="2"/>
  <c r="CK1011" i="2"/>
  <c r="CL1011" i="2" s="1" a="1"/>
  <c r="CL1011" i="2" s="1"/>
  <c r="CQ225" i="2" l="1"/>
  <c r="CS225" i="2" s="1"/>
  <c r="CR224" i="2"/>
  <c r="CT224" i="2" s="1"/>
  <c r="CP225" i="2"/>
  <c r="CO225" i="2"/>
  <c r="CN226" i="2" s="1"/>
  <c r="CP226" i="2" s="1"/>
  <c r="CK1012" i="2"/>
  <c r="CL1012" i="2" s="1" a="1"/>
  <c r="CL1012" i="2" s="1"/>
  <c r="CJ1013" i="2"/>
  <c r="CQ226" i="2" l="1"/>
  <c r="CS226" i="2" s="1"/>
  <c r="CX226" i="2"/>
  <c r="CV226" i="2" a="1"/>
  <c r="CV226" i="2" s="1"/>
  <c r="CR225" i="2"/>
  <c r="CT225" i="2" s="1"/>
  <c r="CO226" i="2"/>
  <c r="CN227" i="2" s="1"/>
  <c r="CR226" i="2" s="1"/>
  <c r="CT226" i="2" s="1"/>
  <c r="CK1013" i="2"/>
  <c r="CL1013" i="2" s="1" a="1"/>
  <c r="CL1013" i="2" s="1"/>
  <c r="CJ1014" i="2"/>
  <c r="CP227" i="2" l="1"/>
  <c r="CQ227" i="2"/>
  <c r="CS227" i="2" s="1"/>
  <c r="CV227" i="2" a="1"/>
  <c r="CV227" i="2" s="1"/>
  <c r="CX227" i="2"/>
  <c r="CO227" i="2"/>
  <c r="CN228" i="2" s="1"/>
  <c r="CR227" i="2" s="1"/>
  <c r="CT227" i="2" s="1"/>
  <c r="CK1014" i="2"/>
  <c r="CL1014" i="2" s="1" a="1"/>
  <c r="CL1014" i="2" s="1"/>
  <c r="CJ1015" i="2"/>
  <c r="CO228" i="2" l="1"/>
  <c r="CQ228" i="2"/>
  <c r="CS228" i="2" s="1"/>
  <c r="CP228" i="2"/>
  <c r="CV228" i="2" a="1"/>
  <c r="CV228" i="2" s="1"/>
  <c r="CX228" i="2"/>
  <c r="CK1015" i="2"/>
  <c r="CL1015" i="2" s="1" a="1"/>
  <c r="CL1015" i="2" s="1"/>
  <c r="CJ1016" i="2"/>
  <c r="CN229" i="2" l="1"/>
  <c r="CQ229" i="2" s="1"/>
  <c r="CS229" i="2" s="1"/>
  <c r="CV229" i="2" a="1"/>
  <c r="CV229" i="2" s="1"/>
  <c r="CX229" i="2"/>
  <c r="CP229" i="2"/>
  <c r="CO229" i="2"/>
  <c r="CN230" i="2" s="1"/>
  <c r="CV230" i="2" s="1" a="1"/>
  <c r="CV230" i="2" s="1"/>
  <c r="CK1016" i="2"/>
  <c r="CL1016" i="2" s="1" a="1"/>
  <c r="CL1016" i="2" s="1"/>
  <c r="CJ1017" i="2"/>
  <c r="CR228" i="2" l="1"/>
  <c r="CT228" i="2" s="1"/>
  <c r="CP230" i="2"/>
  <c r="CX230" i="2"/>
  <c r="CO230" i="2"/>
  <c r="CN231" i="2" s="1"/>
  <c r="CV231" i="2" s="1" a="1"/>
  <c r="CV231" i="2" s="1"/>
  <c r="CR229" i="2"/>
  <c r="CT229" i="2" s="1"/>
  <c r="CQ230" i="2"/>
  <c r="CS230" i="2" s="1"/>
  <c r="CJ1018" i="2"/>
  <c r="CK1017" i="2"/>
  <c r="CL1017" i="2" s="1" a="1"/>
  <c r="CL1017" i="2" s="1"/>
  <c r="CQ231" i="2" l="1"/>
  <c r="CS231" i="2" s="1"/>
  <c r="CX231" i="2"/>
  <c r="CR230" i="2"/>
  <c r="CT230" i="2" s="1"/>
  <c r="CO231" i="2"/>
  <c r="CN232" i="2" s="1"/>
  <c r="CQ232" i="2" s="1"/>
  <c r="CS232" i="2" s="1"/>
  <c r="CP231" i="2"/>
  <c r="CJ1019" i="2"/>
  <c r="CK1018" i="2"/>
  <c r="CL1018" i="2" s="1" a="1"/>
  <c r="CL1018" i="2" s="1"/>
  <c r="CO232" i="2" l="1"/>
  <c r="CN233" i="2" s="1"/>
  <c r="CQ233" i="2" s="1"/>
  <c r="CS233" i="2" s="1"/>
  <c r="CR231" i="2"/>
  <c r="CT231" i="2" s="1"/>
  <c r="CX232" i="2"/>
  <c r="CV232" i="2" a="1"/>
  <c r="CV232" i="2" s="1"/>
  <c r="CP232" i="2"/>
  <c r="CK1019" i="2"/>
  <c r="CL1019" i="2" s="1" a="1"/>
  <c r="CL1019" i="2" s="1"/>
  <c r="CJ1020" i="2"/>
  <c r="CV233" i="2" l="1" a="1"/>
  <c r="CV233" i="2" s="1"/>
  <c r="CP233" i="2"/>
  <c r="CR232" i="2"/>
  <c r="CT232" i="2" s="1"/>
  <c r="CO233" i="2"/>
  <c r="CX233" i="2"/>
  <c r="CK1020" i="2"/>
  <c r="CL1020" i="2" s="1" a="1"/>
  <c r="CL1020" i="2" s="1"/>
  <c r="CJ1021" i="2"/>
  <c r="CN234" i="2" l="1"/>
  <c r="CV234" i="2" s="1" a="1"/>
  <c r="CV234" i="2" s="1"/>
  <c r="CQ234" i="2"/>
  <c r="CS234" i="2" s="1"/>
  <c r="CO234" i="2"/>
  <c r="CN235" i="2" s="1"/>
  <c r="CV235" i="2" s="1" a="1"/>
  <c r="CV235" i="2" s="1"/>
  <c r="CP234" i="2"/>
  <c r="CR233" i="2"/>
  <c r="CT233" i="2" s="1"/>
  <c r="CK1021" i="2"/>
  <c r="CL1021" i="2" s="1" a="1"/>
  <c r="CL1021" i="2" s="1"/>
  <c r="CJ1022" i="2"/>
  <c r="CX234" i="2" l="1"/>
  <c r="CX235" i="2"/>
  <c r="CR234" i="2"/>
  <c r="CT234" i="2" s="1"/>
  <c r="CQ235" i="2"/>
  <c r="CS235" i="2" s="1"/>
  <c r="CP235" i="2"/>
  <c r="CO235" i="2"/>
  <c r="CN236" i="2" s="1"/>
  <c r="CV236" i="2" s="1" a="1"/>
  <c r="CV236" i="2" s="1"/>
  <c r="CJ1023" i="2"/>
  <c r="CK1022" i="2"/>
  <c r="CL1022" i="2" s="1" a="1"/>
  <c r="CL1022" i="2" s="1"/>
  <c r="CX236" i="2" l="1"/>
  <c r="CR235" i="2"/>
  <c r="CT235" i="2" s="1"/>
  <c r="CQ236" i="2"/>
  <c r="CS236" i="2" s="1"/>
  <c r="CP236" i="2"/>
  <c r="CO236" i="2"/>
  <c r="CN237" i="2" s="1"/>
  <c r="CV237" i="2" s="1" a="1"/>
  <c r="CV237" i="2" s="1"/>
  <c r="CJ1024" i="2"/>
  <c r="CK1023" i="2"/>
  <c r="CL1023" i="2" s="1" a="1"/>
  <c r="CL1023" i="2" s="1"/>
  <c r="CP237" i="2" l="1"/>
  <c r="CQ237" i="2"/>
  <c r="CS237" i="2" s="1"/>
  <c r="CX237" i="2"/>
  <c r="CR236" i="2"/>
  <c r="CT236" i="2" s="1"/>
  <c r="CO237" i="2"/>
  <c r="CN238" i="2" s="1"/>
  <c r="CV238" i="2" s="1" a="1"/>
  <c r="CV238" i="2" s="1"/>
  <c r="CJ1025" i="2"/>
  <c r="CK1024" i="2"/>
  <c r="CL1024" i="2" s="1" a="1"/>
  <c r="CL1024" i="2" s="1"/>
  <c r="CO238" i="2" l="1"/>
  <c r="CN239" i="2" s="1"/>
  <c r="CR238" i="2" s="1"/>
  <c r="CT238" i="2" s="1"/>
  <c r="CQ238" i="2"/>
  <c r="CS238" i="2" s="1"/>
  <c r="CP238" i="2"/>
  <c r="CX238" i="2"/>
  <c r="CR237" i="2"/>
  <c r="CT237" i="2" s="1"/>
  <c r="CK1025" i="2"/>
  <c r="CL1025" i="2" s="1" a="1"/>
  <c r="CL1025" i="2" s="1"/>
  <c r="CJ1026" i="2"/>
  <c r="CX239" i="2" l="1"/>
  <c r="CO239" i="2"/>
  <c r="CN240" i="2" s="1"/>
  <c r="CR239" i="2" s="1"/>
  <c r="CT239" i="2" s="1"/>
  <c r="CV239" i="2" a="1"/>
  <c r="CV239" i="2" s="1"/>
  <c r="CP239" i="2"/>
  <c r="CQ239" i="2"/>
  <c r="CS239" i="2" s="1"/>
  <c r="CJ1027" i="2"/>
  <c r="CK1026" i="2"/>
  <c r="CL1026" i="2" s="1" a="1"/>
  <c r="CL1026" i="2" s="1"/>
  <c r="CV240" i="2" l="1" a="1"/>
  <c r="CV240" i="2" s="1"/>
  <c r="CX240" i="2"/>
  <c r="CP240" i="2"/>
  <c r="CQ240" i="2"/>
  <c r="CS240" i="2" s="1"/>
  <c r="CO240" i="2"/>
  <c r="CN241" i="2" s="1"/>
  <c r="CV241" i="2" s="1" a="1"/>
  <c r="CV241" i="2" s="1"/>
  <c r="CK1027" i="2"/>
  <c r="CL1027" i="2" s="1" a="1"/>
  <c r="CL1027" i="2" s="1"/>
  <c r="CJ1028" i="2"/>
  <c r="CX241" i="2" l="1"/>
  <c r="CO241" i="2"/>
  <c r="CN242" i="2" s="1"/>
  <c r="CV242" i="2" s="1" a="1"/>
  <c r="CV242" i="2" s="1"/>
  <c r="CP241" i="2"/>
  <c r="CQ241" i="2"/>
  <c r="CS241" i="2" s="1"/>
  <c r="CR240" i="2"/>
  <c r="CT240" i="2" s="1"/>
  <c r="CJ1029" i="2"/>
  <c r="CK1028" i="2"/>
  <c r="CL1028" i="2" s="1" a="1"/>
  <c r="CL1028" i="2" s="1"/>
  <c r="CQ242" i="2" l="1"/>
  <c r="CS242" i="2" s="1"/>
  <c r="CX242" i="2"/>
  <c r="CO242" i="2"/>
  <c r="CR241" i="2"/>
  <c r="CT241" i="2" s="1"/>
  <c r="CP242" i="2"/>
  <c r="CJ1030" i="2"/>
  <c r="CK1029" i="2"/>
  <c r="CL1029" i="2" s="1" a="1"/>
  <c r="CL1029" i="2" s="1"/>
  <c r="CN243" i="2" l="1"/>
  <c r="CP243" i="2" s="1"/>
  <c r="CR242" i="2"/>
  <c r="CT242" i="2" s="1"/>
  <c r="CO243" i="2"/>
  <c r="CX243" i="2"/>
  <c r="CV243" i="2" a="1"/>
  <c r="CV243" i="2" s="1"/>
  <c r="CK1030" i="2"/>
  <c r="CL1030" i="2" s="1" a="1"/>
  <c r="CL1030" i="2" s="1"/>
  <c r="CJ1031" i="2"/>
  <c r="CQ243" i="2" l="1"/>
  <c r="CS243" i="2" s="1"/>
  <c r="CN244" i="2"/>
  <c r="CX244" i="2" s="1"/>
  <c r="CR243" i="2"/>
  <c r="CT243" i="2" s="1"/>
  <c r="CV244" i="2" a="1"/>
  <c r="CV244" i="2" s="1"/>
  <c r="CP244" i="2"/>
  <c r="CO244" i="2"/>
  <c r="CN245" i="2" s="1"/>
  <c r="CO245" i="2" s="1"/>
  <c r="CK1031" i="2"/>
  <c r="CL1031" i="2" s="1" a="1"/>
  <c r="CL1031" i="2" s="1"/>
  <c r="CJ1032" i="2"/>
  <c r="CQ244" i="2" l="1"/>
  <c r="CS244" i="2" s="1"/>
  <c r="CV245" i="2" a="1"/>
  <c r="CV245" i="2" s="1"/>
  <c r="CX245" i="2"/>
  <c r="CP245" i="2"/>
  <c r="CN246" i="2" s="1"/>
  <c r="CQ245" i="2"/>
  <c r="CS245" i="2" s="1"/>
  <c r="CR244" i="2"/>
  <c r="CT244" i="2" s="1"/>
  <c r="CJ1033" i="2"/>
  <c r="CK1032" i="2"/>
  <c r="CL1032" i="2" s="1" a="1"/>
  <c r="CL1032" i="2" s="1"/>
  <c r="CV246" i="2" l="1" a="1"/>
  <c r="CV246" i="2" s="1"/>
  <c r="CR245" i="2"/>
  <c r="CT245" i="2" s="1"/>
  <c r="CQ246" i="2"/>
  <c r="CS246" i="2" s="1"/>
  <c r="CO246" i="2"/>
  <c r="CN247" i="2" s="1"/>
  <c r="CP246" i="2"/>
  <c r="CX246" i="2"/>
  <c r="CJ1034" i="2"/>
  <c r="CK1033" i="2"/>
  <c r="CL1033" i="2" s="1" a="1"/>
  <c r="CL1033" i="2" s="1"/>
  <c r="CO247" i="2" l="1"/>
  <c r="CQ247" i="2"/>
  <c r="CS247" i="2" s="1"/>
  <c r="CX247" i="2"/>
  <c r="CV247" i="2" a="1"/>
  <c r="CV247" i="2" s="1"/>
  <c r="CR246" i="2"/>
  <c r="CT246" i="2" s="1"/>
  <c r="CP247" i="2"/>
  <c r="CJ1035" i="2"/>
  <c r="CK1034" i="2"/>
  <c r="CL1034" i="2" s="1" a="1"/>
  <c r="CL1034" i="2" s="1"/>
  <c r="CN248" i="2" l="1"/>
  <c r="CX248" i="2" s="1"/>
  <c r="CQ248" i="2"/>
  <c r="CS248" i="2" s="1"/>
  <c r="CR247" i="2"/>
  <c r="CT247" i="2" s="1"/>
  <c r="CV248" i="2" a="1"/>
  <c r="CV248" i="2" s="1"/>
  <c r="CJ1036" i="2"/>
  <c r="CK1035" i="2"/>
  <c r="CL1035" i="2" s="1" a="1"/>
  <c r="CL1035" i="2" s="1"/>
  <c r="CO248" i="2" l="1"/>
  <c r="CN249" i="2" s="1"/>
  <c r="CP249" i="2" s="1"/>
  <c r="CP248" i="2"/>
  <c r="CK1036" i="2"/>
  <c r="CL1036" i="2" s="1" a="1"/>
  <c r="CL1036" i="2" s="1"/>
  <c r="CJ1037" i="2"/>
  <c r="CO249" i="2" l="1"/>
  <c r="CN250" i="2" s="1"/>
  <c r="CV250" i="2" s="1" a="1"/>
  <c r="CV250" i="2" s="1"/>
  <c r="CQ249" i="2"/>
  <c r="CS249" i="2" s="1"/>
  <c r="CV249" i="2" a="1"/>
  <c r="CV249" i="2" s="1"/>
  <c r="CR248" i="2"/>
  <c r="CT248" i="2" s="1"/>
  <c r="CX249" i="2"/>
  <c r="CK1037" i="2"/>
  <c r="CL1037" i="2" s="1" a="1"/>
  <c r="CL1037" i="2" s="1"/>
  <c r="CJ1038" i="2"/>
  <c r="CX250" i="2" l="1"/>
  <c r="CO250" i="2"/>
  <c r="CN251" i="2" s="1"/>
  <c r="CV251" i="2" s="1" a="1"/>
  <c r="CV251" i="2" s="1"/>
  <c r="CR249" i="2"/>
  <c r="CT249" i="2" s="1"/>
  <c r="CP250" i="2"/>
  <c r="CQ250" i="2"/>
  <c r="CS250" i="2" s="1"/>
  <c r="CK1038" i="2"/>
  <c r="CL1038" i="2" s="1" a="1"/>
  <c r="CL1038" i="2" s="1"/>
  <c r="CJ1039" i="2"/>
  <c r="CO251" i="2" l="1"/>
  <c r="CP251" i="2"/>
  <c r="CQ251" i="2"/>
  <c r="CS251" i="2" s="1"/>
  <c r="CR250" i="2"/>
  <c r="CT250" i="2" s="1"/>
  <c r="CX251" i="2"/>
  <c r="CK1039" i="2"/>
  <c r="CL1039" i="2" s="1" a="1"/>
  <c r="CL1039" i="2" s="1"/>
  <c r="CJ1040" i="2"/>
  <c r="CN252" i="2" l="1"/>
  <c r="CV252" i="2" s="1" a="1"/>
  <c r="CV252" i="2" s="1"/>
  <c r="CX252" i="2"/>
  <c r="CO252" i="2"/>
  <c r="CR251" i="2"/>
  <c r="CT251" i="2" s="1"/>
  <c r="CQ252" i="2"/>
  <c r="CS252" i="2" s="1"/>
  <c r="CK1040" i="2"/>
  <c r="CL1040" i="2" s="1" a="1"/>
  <c r="CL1040" i="2" s="1"/>
  <c r="CJ1041" i="2"/>
  <c r="CP252" i="2" l="1"/>
  <c r="CN253" i="2" s="1"/>
  <c r="CJ1042" i="2"/>
  <c r="CK1041" i="2"/>
  <c r="CL1041" i="2" s="1" a="1"/>
  <c r="CL1041" i="2" s="1"/>
  <c r="CQ253" i="2" l="1"/>
  <c r="CS253" i="2" s="1"/>
  <c r="CP253" i="2"/>
  <c r="CO253" i="2"/>
  <c r="CN254" i="2" s="1"/>
  <c r="CV254" i="2" s="1" a="1"/>
  <c r="CV254" i="2" s="1"/>
  <c r="CV253" i="2" a="1"/>
  <c r="CV253" i="2" s="1"/>
  <c r="CR252" i="2"/>
  <c r="CT252" i="2" s="1"/>
  <c r="CX253" i="2"/>
  <c r="CK1042" i="2"/>
  <c r="CL1042" i="2" s="1" a="1"/>
  <c r="CL1042" i="2" s="1"/>
  <c r="CJ1043" i="2"/>
  <c r="CR253" i="2" l="1"/>
  <c r="CT253" i="2" s="1"/>
  <c r="CO254" i="2"/>
  <c r="CN255" i="2" s="1"/>
  <c r="CQ255" i="2" s="1"/>
  <c r="CS255" i="2" s="1"/>
  <c r="CQ254" i="2"/>
  <c r="CS254" i="2" s="1"/>
  <c r="CX254" i="2"/>
  <c r="CP254" i="2"/>
  <c r="CK1043" i="2"/>
  <c r="CL1043" i="2" s="1" a="1"/>
  <c r="CL1043" i="2" s="1"/>
  <c r="CJ1044" i="2"/>
  <c r="CP255" i="2" l="1"/>
  <c r="CR254" i="2"/>
  <c r="CT254" i="2" s="1"/>
  <c r="CO255" i="2"/>
  <c r="CN256" i="2" s="1"/>
  <c r="CO256" i="2" s="1"/>
  <c r="CV255" i="2" a="1"/>
  <c r="CV255" i="2" s="1"/>
  <c r="CX255" i="2"/>
  <c r="CJ1045" i="2"/>
  <c r="CK1044" i="2"/>
  <c r="CL1044" i="2" s="1" a="1"/>
  <c r="CL1044" i="2" s="1"/>
  <c r="CV256" i="2" l="1" a="1"/>
  <c r="CV256" i="2" s="1"/>
  <c r="CR255" i="2"/>
  <c r="CT255" i="2" s="1"/>
  <c r="CP256" i="2"/>
  <c r="CN257" i="2" s="1"/>
  <c r="CX256" i="2"/>
  <c r="CQ256" i="2"/>
  <c r="CS256" i="2" s="1"/>
  <c r="CJ1046" i="2"/>
  <c r="CK1045" i="2"/>
  <c r="CL1045" i="2" s="1" a="1"/>
  <c r="CL1045" i="2" s="1"/>
  <c r="CX257" i="2" l="1"/>
  <c r="CV257" i="2" a="1"/>
  <c r="CV257" i="2" s="1"/>
  <c r="CP257" i="2"/>
  <c r="CR256" i="2"/>
  <c r="CT256" i="2" s="1"/>
  <c r="CQ257" i="2"/>
  <c r="CS257" i="2" s="1"/>
  <c r="CO257" i="2"/>
  <c r="CN258" i="2" s="1"/>
  <c r="CK1046" i="2"/>
  <c r="CL1046" i="2" s="1" a="1"/>
  <c r="CL1046" i="2" s="1"/>
  <c r="CJ1047" i="2"/>
  <c r="CQ258" i="2" l="1"/>
  <c r="CS258" i="2" s="1"/>
  <c r="CO258" i="2"/>
  <c r="CN259" i="2" s="1"/>
  <c r="CX259" i="2" s="1"/>
  <c r="CP258" i="2"/>
  <c r="CR257" i="2"/>
  <c r="CT257" i="2" s="1"/>
  <c r="CX258" i="2"/>
  <c r="CV258" i="2" a="1"/>
  <c r="CV258" i="2" s="1"/>
  <c r="CJ1048" i="2"/>
  <c r="CK1047" i="2"/>
  <c r="CL1047" i="2" s="1" a="1"/>
  <c r="CL1047" i="2" s="1"/>
  <c r="CV259" i="2" l="1" a="1"/>
  <c r="CV259" i="2" s="1"/>
  <c r="CO259" i="2"/>
  <c r="CN260" i="2" s="1"/>
  <c r="CO260" i="2" s="1"/>
  <c r="CR258" i="2"/>
  <c r="CT258" i="2" s="1"/>
  <c r="CP259" i="2"/>
  <c r="CQ259" i="2"/>
  <c r="CS259" i="2" s="1"/>
  <c r="CK1048" i="2"/>
  <c r="CL1048" i="2" s="1" a="1"/>
  <c r="CL1048" i="2" s="1"/>
  <c r="CJ1049" i="2"/>
  <c r="CV260" i="2" l="1" a="1"/>
  <c r="CV260" i="2" s="1"/>
  <c r="CP260" i="2"/>
  <c r="CN261" i="2" s="1"/>
  <c r="CX260" i="2"/>
  <c r="CR259" i="2"/>
  <c r="CT259" i="2" s="1"/>
  <c r="CQ260" i="2"/>
  <c r="CS260" i="2" s="1"/>
  <c r="CK1049" i="2"/>
  <c r="CL1049" i="2" s="1" a="1"/>
  <c r="CL1049" i="2" s="1"/>
  <c r="CJ1050" i="2"/>
  <c r="CX261" i="2" l="1"/>
  <c r="CV261" i="2" a="1"/>
  <c r="CV261" i="2" s="1"/>
  <c r="CR260" i="2"/>
  <c r="CT260" i="2" s="1"/>
  <c r="CQ261" i="2"/>
  <c r="CS261" i="2" s="1"/>
  <c r="CO261" i="2"/>
  <c r="CN262" i="2" s="1"/>
  <c r="CP261" i="2"/>
  <c r="CK1050" i="2"/>
  <c r="CL1050" i="2" s="1" a="1"/>
  <c r="CL1050" i="2" s="1"/>
  <c r="CJ1051" i="2"/>
  <c r="CV262" i="2" l="1" a="1"/>
  <c r="CV262" i="2" s="1"/>
  <c r="CO262" i="2"/>
  <c r="CN263" i="2" s="1"/>
  <c r="CP262" i="2"/>
  <c r="CR261" i="2"/>
  <c r="CT261" i="2" s="1"/>
  <c r="CQ262" i="2"/>
  <c r="CS262" i="2" s="1"/>
  <c r="CX262" i="2"/>
  <c r="CJ1052" i="2"/>
  <c r="CK1051" i="2"/>
  <c r="CL1051" i="2" s="1" a="1"/>
  <c r="CL1051" i="2" s="1"/>
  <c r="CR262" i="2" l="1"/>
  <c r="CT262" i="2" s="1"/>
  <c r="CX263" i="2"/>
  <c r="CO263" i="2"/>
  <c r="CN264" i="2" s="1"/>
  <c r="CP263" i="2"/>
  <c r="CV263" i="2" a="1"/>
  <c r="CV263" i="2" s="1"/>
  <c r="CQ263" i="2"/>
  <c r="CS263" i="2" s="1"/>
  <c r="CJ1053" i="2"/>
  <c r="CK1052" i="2"/>
  <c r="CL1052" i="2" s="1" a="1"/>
  <c r="CL1052" i="2" s="1"/>
  <c r="CX264" i="2" l="1"/>
  <c r="CV264" i="2" a="1"/>
  <c r="CV264" i="2" s="1"/>
  <c r="CP264" i="2"/>
  <c r="CO264" i="2"/>
  <c r="CN265" i="2" s="1"/>
  <c r="CQ264" i="2"/>
  <c r="CS264" i="2" s="1"/>
  <c r="CR263" i="2"/>
  <c r="CT263" i="2" s="1"/>
  <c r="CJ1054" i="2"/>
  <c r="CK1053" i="2"/>
  <c r="CL1053" i="2" s="1" a="1"/>
  <c r="CL1053" i="2" s="1"/>
  <c r="CX265" i="2" l="1"/>
  <c r="CQ265" i="2"/>
  <c r="CS265" i="2" s="1"/>
  <c r="CR264" i="2"/>
  <c r="CT264" i="2" s="1"/>
  <c r="CV265" i="2" a="1"/>
  <c r="CV265" i="2" s="1"/>
  <c r="CO265" i="2"/>
  <c r="CN266" i="2" s="1"/>
  <c r="CP265" i="2"/>
  <c r="CK1054" i="2"/>
  <c r="CL1054" i="2" s="1" a="1"/>
  <c r="CL1054" i="2" s="1"/>
  <c r="CJ1055" i="2"/>
  <c r="CO266" i="2" l="1"/>
  <c r="CP266" i="2"/>
  <c r="CQ266" i="2"/>
  <c r="CS266" i="2" s="1"/>
  <c r="CV266" i="2" a="1"/>
  <c r="CV266" i="2" s="1"/>
  <c r="CR265" i="2"/>
  <c r="CT265" i="2" s="1"/>
  <c r="CX266" i="2"/>
  <c r="CJ1056" i="2"/>
  <c r="CK1055" i="2"/>
  <c r="CL1055" i="2" s="1" a="1"/>
  <c r="CL1055" i="2" s="1"/>
  <c r="CN267" i="2" l="1"/>
  <c r="CK1056" i="2"/>
  <c r="CL1056" i="2" s="1" a="1"/>
  <c r="CL1056" i="2" s="1"/>
  <c r="CJ1057" i="2"/>
  <c r="CX267" i="2" l="1"/>
  <c r="CP267" i="2"/>
  <c r="CO267" i="2"/>
  <c r="CN268" i="2" s="1"/>
  <c r="CQ267" i="2"/>
  <c r="CS267" i="2" s="1"/>
  <c r="CV267" i="2" a="1"/>
  <c r="CV267" i="2" s="1"/>
  <c r="CR266" i="2"/>
  <c r="CT266" i="2" s="1"/>
  <c r="CJ1058" i="2"/>
  <c r="CK1057" i="2"/>
  <c r="CL1057" i="2" s="1" a="1"/>
  <c r="CL1057" i="2" s="1"/>
  <c r="CR267" i="2" l="1"/>
  <c r="CT267" i="2" s="1"/>
  <c r="CP268" i="2"/>
  <c r="CO268" i="2"/>
  <c r="CN269" i="2" s="1"/>
  <c r="CQ268" i="2"/>
  <c r="CS268" i="2" s="1"/>
  <c r="CV268" i="2" a="1"/>
  <c r="CV268" i="2" s="1"/>
  <c r="CX268" i="2"/>
  <c r="CJ1059" i="2"/>
  <c r="CK1058" i="2"/>
  <c r="CL1058" i="2" s="1" a="1"/>
  <c r="CL1058" i="2" s="1"/>
  <c r="CX269" i="2" l="1"/>
  <c r="CV269" i="2" a="1"/>
  <c r="CV269" i="2" s="1"/>
  <c r="CP269" i="2"/>
  <c r="CO269" i="2"/>
  <c r="CN270" i="2" s="1"/>
  <c r="CR268" i="2"/>
  <c r="CT268" i="2" s="1"/>
  <c r="CQ269" i="2"/>
  <c r="CS269" i="2" s="1"/>
  <c r="CJ1060" i="2"/>
  <c r="CK1059" i="2"/>
  <c r="CL1059" i="2" s="1" a="1"/>
  <c r="CL1059" i="2" s="1"/>
  <c r="CR269" i="2" l="1"/>
  <c r="CT269" i="2" s="1"/>
  <c r="CX270" i="2"/>
  <c r="CV270" i="2" a="1"/>
  <c r="CV270" i="2" s="1"/>
  <c r="CQ270" i="2"/>
  <c r="CS270" i="2" s="1"/>
  <c r="CO270" i="2"/>
  <c r="CN271" i="2" s="1"/>
  <c r="CP270" i="2"/>
  <c r="CK1060" i="2"/>
  <c r="CL1060" i="2" s="1" a="1"/>
  <c r="CL1060" i="2" s="1"/>
  <c r="CJ1061" i="2"/>
  <c r="CV271" i="2" l="1" a="1"/>
  <c r="CV271" i="2" s="1"/>
  <c r="CP271" i="2"/>
  <c r="CQ271" i="2"/>
  <c r="CS271" i="2" s="1"/>
  <c r="CO271" i="2"/>
  <c r="CN272" i="2" s="1"/>
  <c r="CX271" i="2"/>
  <c r="CR270" i="2"/>
  <c r="CT270" i="2" s="1"/>
  <c r="CK1061" i="2"/>
  <c r="CL1061" i="2" s="1" a="1"/>
  <c r="CL1061" i="2" s="1"/>
  <c r="CJ1062" i="2"/>
  <c r="CX272" i="2" l="1"/>
  <c r="CV272" i="2" a="1"/>
  <c r="CV272" i="2" s="1"/>
  <c r="CR271" i="2"/>
  <c r="CT271" i="2" s="1"/>
  <c r="CO272" i="2"/>
  <c r="CN273" i="2" s="1"/>
  <c r="CQ272" i="2"/>
  <c r="CS272" i="2" s="1"/>
  <c r="CP272" i="2"/>
  <c r="CK1062" i="2"/>
  <c r="CL1062" i="2" s="1" a="1"/>
  <c r="CL1062" i="2" s="1"/>
  <c r="CJ1063" i="2"/>
  <c r="CX273" i="2" l="1"/>
  <c r="CV273" i="2" a="1"/>
  <c r="CV273" i="2" s="1"/>
  <c r="CO273" i="2"/>
  <c r="CN274" i="2" s="1"/>
  <c r="CR272" i="2"/>
  <c r="CT272" i="2" s="1"/>
  <c r="CP273" i="2"/>
  <c r="CQ273" i="2"/>
  <c r="CS273" i="2" s="1"/>
  <c r="CK1063" i="2"/>
  <c r="CL1063" i="2" s="1" a="1"/>
  <c r="CL1063" i="2" s="1"/>
  <c r="CJ1064" i="2"/>
  <c r="CX274" i="2" l="1"/>
  <c r="CV274" i="2" a="1"/>
  <c r="CV274" i="2" s="1"/>
  <c r="CR273" i="2"/>
  <c r="CT273" i="2" s="1"/>
  <c r="CQ274" i="2"/>
  <c r="CS274" i="2" s="1"/>
  <c r="CO274" i="2"/>
  <c r="CN275" i="2" s="1"/>
  <c r="CP274" i="2"/>
  <c r="CJ1065" i="2"/>
  <c r="CK1064" i="2"/>
  <c r="CL1064" i="2" s="1" a="1"/>
  <c r="CL1064" i="2" s="1"/>
  <c r="CX275" i="2" l="1"/>
  <c r="CV275" i="2" a="1"/>
  <c r="CV275" i="2" s="1"/>
  <c r="CO275" i="2"/>
  <c r="CN276" i="2" s="1"/>
  <c r="CQ275" i="2"/>
  <c r="CS275" i="2" s="1"/>
  <c r="CR274" i="2"/>
  <c r="CT274" i="2" s="1"/>
  <c r="CP275" i="2"/>
  <c r="CK1065" i="2"/>
  <c r="CL1065" i="2" s="1" a="1"/>
  <c r="CL1065" i="2" s="1"/>
  <c r="CJ1066" i="2"/>
  <c r="CX276" i="2" l="1"/>
  <c r="CV276" i="2" a="1"/>
  <c r="CV276" i="2" s="1"/>
  <c r="CO276" i="2"/>
  <c r="CN277" i="2" s="1"/>
  <c r="CQ276" i="2"/>
  <c r="CS276" i="2" s="1"/>
  <c r="CP276" i="2"/>
  <c r="CR275" i="2"/>
  <c r="CT275" i="2" s="1"/>
  <c r="CK1066" i="2"/>
  <c r="CL1066" i="2" s="1" a="1"/>
  <c r="CL1066" i="2" s="1"/>
  <c r="CJ1067" i="2"/>
  <c r="CX277" i="2" l="1"/>
  <c r="CV277" i="2" a="1"/>
  <c r="CV277" i="2" s="1"/>
  <c r="CR276" i="2"/>
  <c r="CT276" i="2" s="1"/>
  <c r="CP277" i="2"/>
  <c r="CQ277" i="2"/>
  <c r="CS277" i="2" s="1"/>
  <c r="CO277" i="2"/>
  <c r="CN278" i="2" s="1"/>
  <c r="CK1067" i="2"/>
  <c r="CL1067" i="2" s="1" a="1"/>
  <c r="CL1067" i="2" s="1"/>
  <c r="CJ1068" i="2"/>
  <c r="CX278" i="2" l="1"/>
  <c r="CV278" i="2" a="1"/>
  <c r="CV278" i="2" s="1"/>
  <c r="CP278" i="2"/>
  <c r="CQ278" i="2"/>
  <c r="CS278" i="2" s="1"/>
  <c r="CR277" i="2"/>
  <c r="CT277" i="2" s="1"/>
  <c r="CO278" i="2"/>
  <c r="CN279" i="2" s="1"/>
  <c r="CK1068" i="2"/>
  <c r="CL1068" i="2" s="1" a="1"/>
  <c r="CL1068" i="2" s="1"/>
  <c r="CJ1069" i="2"/>
  <c r="CX279" i="2" l="1"/>
  <c r="CV279" i="2" a="1"/>
  <c r="CV279" i="2" s="1"/>
  <c r="CQ279" i="2"/>
  <c r="CS279" i="2" s="1"/>
  <c r="CR278" i="2"/>
  <c r="CT278" i="2" s="1"/>
  <c r="CP279" i="2"/>
  <c r="CO279" i="2"/>
  <c r="CN280" i="2" s="1"/>
  <c r="CK1069" i="2"/>
  <c r="CL1069" i="2" s="1" a="1"/>
  <c r="CL1069" i="2" s="1"/>
  <c r="CJ1070" i="2"/>
  <c r="CX280" i="2" l="1"/>
  <c r="CV280" i="2" a="1"/>
  <c r="CV280" i="2" s="1"/>
  <c r="CR279" i="2"/>
  <c r="CT279" i="2" s="1"/>
  <c r="CP280" i="2"/>
  <c r="CO280" i="2"/>
  <c r="CN281" i="2" s="1"/>
  <c r="CQ280" i="2"/>
  <c r="CS280" i="2" s="1"/>
  <c r="CJ1071" i="2"/>
  <c r="CK1070" i="2"/>
  <c r="CL1070" i="2" s="1" a="1"/>
  <c r="CL1070" i="2" s="1"/>
  <c r="CX281" i="2" l="1"/>
  <c r="CR280" i="2"/>
  <c r="CT280" i="2" s="1"/>
  <c r="CV281" i="2" a="1"/>
  <c r="CV281" i="2" s="1"/>
  <c r="CQ281" i="2"/>
  <c r="CS281" i="2" s="1"/>
  <c r="CP281" i="2"/>
  <c r="CO281" i="2"/>
  <c r="CN282" i="2" s="1"/>
  <c r="CK1071" i="2"/>
  <c r="CL1071" i="2" s="1" a="1"/>
  <c r="CL1071" i="2" s="1"/>
  <c r="CJ1072" i="2"/>
  <c r="CX282" i="2" l="1"/>
  <c r="CV282" i="2" a="1"/>
  <c r="CV282" i="2" s="1"/>
  <c r="CO282" i="2"/>
  <c r="CN283" i="2" s="1"/>
  <c r="CR281" i="2"/>
  <c r="CT281" i="2" s="1"/>
  <c r="CQ282" i="2"/>
  <c r="CS282" i="2" s="1"/>
  <c r="CP282" i="2"/>
  <c r="CK1072" i="2"/>
  <c r="CL1072" i="2" s="1" a="1"/>
  <c r="CL1072" i="2" s="1"/>
  <c r="CJ1073" i="2"/>
  <c r="CX283" i="2" l="1"/>
  <c r="CR282" i="2"/>
  <c r="CT282" i="2" s="1"/>
  <c r="CQ283" i="2"/>
  <c r="CS283" i="2" s="1"/>
  <c r="CP283" i="2"/>
  <c r="CO283" i="2"/>
  <c r="CN284" i="2" s="1"/>
  <c r="CV283" i="2" a="1"/>
  <c r="CV283" i="2" s="1"/>
  <c r="CK1073" i="2"/>
  <c r="CL1073" i="2" s="1" a="1"/>
  <c r="CL1073" i="2" s="1"/>
  <c r="CJ1074" i="2"/>
  <c r="CX284" i="2" l="1"/>
  <c r="CQ284" i="2"/>
  <c r="CS284" i="2" s="1"/>
  <c r="CV284" i="2" a="1"/>
  <c r="CV284" i="2" s="1"/>
  <c r="CO284" i="2"/>
  <c r="CN285" i="2" s="1"/>
  <c r="CR283" i="2"/>
  <c r="CT283" i="2" s="1"/>
  <c r="CP284" i="2"/>
  <c r="CJ1075" i="2"/>
  <c r="CK1074" i="2"/>
  <c r="CL1074" i="2" s="1" a="1"/>
  <c r="CL1074" i="2" s="1"/>
  <c r="CX285" i="2" l="1"/>
  <c r="CV285" i="2" a="1"/>
  <c r="CV285" i="2" s="1"/>
  <c r="CR284" i="2"/>
  <c r="CT284" i="2" s="1"/>
  <c r="CQ285" i="2"/>
  <c r="CS285" i="2" s="1"/>
  <c r="CO285" i="2"/>
  <c r="CN286" i="2" s="1"/>
  <c r="CP285" i="2"/>
  <c r="CJ1076" i="2"/>
  <c r="CK1075" i="2"/>
  <c r="CL1075" i="2" s="1" a="1"/>
  <c r="CL1075" i="2" s="1"/>
  <c r="CX286" i="2" l="1"/>
  <c r="CV286" i="2" a="1"/>
  <c r="CV286" i="2" s="1"/>
  <c r="CR285" i="2"/>
  <c r="CT285" i="2" s="1"/>
  <c r="CP286" i="2"/>
  <c r="CQ286" i="2"/>
  <c r="CS286" i="2" s="1"/>
  <c r="CO286" i="2"/>
  <c r="CN287" i="2" s="1"/>
  <c r="CJ1077" i="2"/>
  <c r="CK1076" i="2"/>
  <c r="CL1076" i="2" s="1" a="1"/>
  <c r="CL1076" i="2" s="1"/>
  <c r="CX287" i="2" l="1"/>
  <c r="CQ287" i="2"/>
  <c r="CS287" i="2" s="1"/>
  <c r="CO287" i="2"/>
  <c r="CN288" i="2" s="1"/>
  <c r="CP287" i="2"/>
  <c r="CR286" i="2"/>
  <c r="CT286" i="2" s="1"/>
  <c r="CV287" i="2" a="1"/>
  <c r="CV287" i="2" s="1"/>
  <c r="CJ1078" i="2"/>
  <c r="CK1077" i="2"/>
  <c r="CL1077" i="2" s="1" a="1"/>
  <c r="CL1077" i="2" s="1"/>
  <c r="CX288" i="2" l="1"/>
  <c r="CV288" i="2" a="1"/>
  <c r="CV288" i="2" s="1"/>
  <c r="CP288" i="2"/>
  <c r="CR287" i="2"/>
  <c r="CT287" i="2" s="1"/>
  <c r="CQ288" i="2"/>
  <c r="CS288" i="2" s="1"/>
  <c r="CO288" i="2"/>
  <c r="CN289" i="2" s="1"/>
  <c r="CK1078" i="2"/>
  <c r="CL1078" i="2" s="1" a="1"/>
  <c r="CL1078" i="2" s="1"/>
  <c r="CJ1079" i="2"/>
  <c r="CX289" i="2" l="1"/>
  <c r="CV289" i="2" a="1"/>
  <c r="CV289" i="2" s="1"/>
  <c r="CR288" i="2"/>
  <c r="CT288" i="2" s="1"/>
  <c r="CO289" i="2"/>
  <c r="CN290" i="2" s="1"/>
  <c r="CP289" i="2"/>
  <c r="CQ289" i="2"/>
  <c r="CS289" i="2" s="1"/>
  <c r="CK1079" i="2"/>
  <c r="CL1079" i="2" s="1" a="1"/>
  <c r="CL1079" i="2" s="1"/>
  <c r="CJ1080" i="2"/>
  <c r="CX290" i="2" l="1"/>
  <c r="CV290" i="2" a="1"/>
  <c r="CV290" i="2" s="1"/>
  <c r="CR289" i="2"/>
  <c r="CT289" i="2" s="1"/>
  <c r="CP290" i="2"/>
  <c r="CO290" i="2"/>
  <c r="CN291" i="2" s="1"/>
  <c r="CQ290" i="2"/>
  <c r="CS290" i="2" s="1"/>
  <c r="CJ1081" i="2"/>
  <c r="CK1080" i="2"/>
  <c r="CL1080" i="2" s="1" a="1"/>
  <c r="CL1080" i="2" s="1"/>
  <c r="CX291" i="2" l="1"/>
  <c r="CV291" i="2" a="1"/>
  <c r="CV291" i="2" s="1"/>
  <c r="CR290" i="2"/>
  <c r="CT290" i="2" s="1"/>
  <c r="CO291" i="2"/>
  <c r="CN292" i="2" s="1"/>
  <c r="CP291" i="2"/>
  <c r="CQ291" i="2"/>
  <c r="CS291" i="2" s="1"/>
  <c r="CJ1082" i="2"/>
  <c r="CK1081" i="2"/>
  <c r="CL1081" i="2" s="1" a="1"/>
  <c r="CL1081" i="2" s="1"/>
  <c r="CX292" i="2" l="1"/>
  <c r="CV292" i="2" a="1"/>
  <c r="CV292" i="2" s="1"/>
  <c r="CQ292" i="2"/>
  <c r="CS292" i="2" s="1"/>
  <c r="CP292" i="2"/>
  <c r="CO292" i="2"/>
  <c r="CR291" i="2"/>
  <c r="CT291" i="2" s="1"/>
  <c r="CJ1083" i="2"/>
  <c r="CK1082" i="2"/>
  <c r="CL1082" i="2" s="1" a="1"/>
  <c r="CL1082" i="2" s="1"/>
  <c r="CN293" i="2" l="1"/>
  <c r="CX293" i="2" s="1"/>
  <c r="CO293" i="2"/>
  <c r="CN294" i="2" s="1"/>
  <c r="CR292" i="2"/>
  <c r="CT292" i="2" s="1"/>
  <c r="CP293" i="2"/>
  <c r="CQ293" i="2"/>
  <c r="CS293" i="2" s="1"/>
  <c r="CV293" i="2" a="1"/>
  <c r="CV293" i="2" s="1"/>
  <c r="CK1083" i="2"/>
  <c r="CL1083" i="2" s="1" a="1"/>
  <c r="CL1083" i="2" s="1"/>
  <c r="CJ1084" i="2"/>
  <c r="CX294" i="2" l="1"/>
  <c r="CV294" i="2" a="1"/>
  <c r="CV294" i="2" s="1"/>
  <c r="CP294" i="2"/>
  <c r="CR293" i="2"/>
  <c r="CT293" i="2" s="1"/>
  <c r="CQ294" i="2"/>
  <c r="CS294" i="2" s="1"/>
  <c r="CO294" i="2"/>
  <c r="CN295" i="2" s="1"/>
  <c r="CK1084" i="2"/>
  <c r="CL1084" i="2" s="1" a="1"/>
  <c r="CL1084" i="2" s="1"/>
  <c r="CJ1085" i="2"/>
  <c r="CX295" i="2" l="1"/>
  <c r="CR294" i="2"/>
  <c r="CT294" i="2" s="1"/>
  <c r="CQ295" i="2"/>
  <c r="CS295" i="2" s="1"/>
  <c r="CV295" i="2" a="1"/>
  <c r="CV295" i="2" s="1"/>
  <c r="CP295" i="2"/>
  <c r="CO295" i="2"/>
  <c r="CN296" i="2" s="1"/>
  <c r="CK1085" i="2"/>
  <c r="CL1085" i="2" s="1" a="1"/>
  <c r="CL1085" i="2" s="1"/>
  <c r="CJ1086" i="2"/>
  <c r="CX296" i="2" l="1"/>
  <c r="CO296" i="2"/>
  <c r="CN297" i="2" s="1"/>
  <c r="CP296" i="2"/>
  <c r="CV296" i="2" a="1"/>
  <c r="CV296" i="2" s="1"/>
  <c r="CR295" i="2"/>
  <c r="CT295" i="2" s="1"/>
  <c r="CQ296" i="2"/>
  <c r="CS296" i="2" s="1"/>
  <c r="CK1086" i="2"/>
  <c r="CL1086" i="2" s="1" a="1"/>
  <c r="CL1086" i="2" s="1"/>
  <c r="CJ1087" i="2"/>
  <c r="CX297" i="2" l="1"/>
  <c r="CO297" i="2"/>
  <c r="CN298" i="2" s="1"/>
  <c r="CR296" i="2"/>
  <c r="CT296" i="2" s="1"/>
  <c r="CQ297" i="2"/>
  <c r="CS297" i="2" s="1"/>
  <c r="CV297" i="2" a="1"/>
  <c r="CV297" i="2" s="1"/>
  <c r="CP297" i="2"/>
  <c r="CK1087" i="2"/>
  <c r="CL1087" i="2" s="1" a="1"/>
  <c r="CL1087" i="2" s="1"/>
  <c r="CJ1088" i="2"/>
  <c r="CX298" i="2" l="1"/>
  <c r="CR297" i="2"/>
  <c r="CT297" i="2" s="1"/>
  <c r="CO298" i="2"/>
  <c r="CN299" i="2" s="1"/>
  <c r="CQ298" i="2"/>
  <c r="CS298" i="2" s="1"/>
  <c r="CP298" i="2"/>
  <c r="CV298" i="2" a="1"/>
  <c r="CV298" i="2" s="1"/>
  <c r="CJ1089" i="2"/>
  <c r="CK1088" i="2"/>
  <c r="CL1088" i="2" s="1" a="1"/>
  <c r="CL1088" i="2" s="1"/>
  <c r="CX299" i="2" l="1"/>
  <c r="CR298" i="2"/>
  <c r="CT298" i="2" s="1"/>
  <c r="CP299" i="2"/>
  <c r="CQ299" i="2"/>
  <c r="CS299" i="2" s="1"/>
  <c r="CV299" i="2" a="1"/>
  <c r="CV299" i="2" s="1"/>
  <c r="CO299" i="2"/>
  <c r="CK1089" i="2"/>
  <c r="CL1089" i="2" s="1" a="1"/>
  <c r="CL1089" i="2" s="1"/>
  <c r="CJ1090" i="2"/>
  <c r="CN300" i="2" l="1"/>
  <c r="CX300" i="2"/>
  <c r="CP300" i="2"/>
  <c r="CQ300" i="2"/>
  <c r="CS300" i="2" s="1"/>
  <c r="CO300" i="2"/>
  <c r="CN301" i="2" s="1"/>
  <c r="CV300" i="2" a="1"/>
  <c r="CV300" i="2" s="1"/>
  <c r="CR299" i="2"/>
  <c r="CT299" i="2" s="1"/>
  <c r="CK1090" i="2"/>
  <c r="CL1090" i="2" s="1" a="1"/>
  <c r="CL1090" i="2" s="1"/>
  <c r="CJ1091" i="2"/>
  <c r="CX301" i="2" l="1"/>
  <c r="CV301" i="2" a="1"/>
  <c r="CV301" i="2" s="1"/>
  <c r="CR300" i="2"/>
  <c r="CT300" i="2" s="1"/>
  <c r="CP301" i="2"/>
  <c r="CO301" i="2"/>
  <c r="CN302" i="2" s="1"/>
  <c r="CQ301" i="2"/>
  <c r="CS301" i="2" s="1"/>
  <c r="CK1091" i="2"/>
  <c r="CL1091" i="2" s="1" a="1"/>
  <c r="CL1091" i="2" s="1"/>
  <c r="CJ1092" i="2"/>
  <c r="CX302" i="2" l="1"/>
  <c r="CV302" i="2" a="1"/>
  <c r="CV302" i="2" s="1"/>
  <c r="CR301" i="2"/>
  <c r="CT301" i="2" s="1"/>
  <c r="CQ302" i="2"/>
  <c r="CS302" i="2" s="1"/>
  <c r="CP302" i="2"/>
  <c r="CO302" i="2"/>
  <c r="CN303" i="2" s="1"/>
  <c r="CK1092" i="2"/>
  <c r="CL1092" i="2" s="1" a="1"/>
  <c r="CL1092" i="2" s="1"/>
  <c r="CJ1093" i="2"/>
  <c r="CX303" i="2" l="1"/>
  <c r="CV303" i="2" a="1"/>
  <c r="CV303" i="2" s="1"/>
  <c r="CO303" i="2"/>
  <c r="CN304" i="2" s="1"/>
  <c r="CQ303" i="2"/>
  <c r="CS303" i="2" s="1"/>
  <c r="CR302" i="2"/>
  <c r="CT302" i="2" s="1"/>
  <c r="CP303" i="2"/>
  <c r="CK1093" i="2"/>
  <c r="CL1093" i="2" s="1" a="1"/>
  <c r="CL1093" i="2" s="1"/>
  <c r="CJ1094" i="2"/>
  <c r="CX304" i="2" l="1"/>
  <c r="CV304" i="2" a="1"/>
  <c r="CV304" i="2" s="1"/>
  <c r="CP304" i="2"/>
  <c r="CR303" i="2"/>
  <c r="CT303" i="2" s="1"/>
  <c r="CO304" i="2"/>
  <c r="CN305" i="2" s="1"/>
  <c r="CQ304" i="2"/>
  <c r="CS304" i="2" s="1"/>
  <c r="CJ1095" i="2"/>
  <c r="CK1094" i="2"/>
  <c r="CL1094" i="2" s="1" a="1"/>
  <c r="CL1094" i="2" s="1"/>
  <c r="CX305" i="2" l="1"/>
  <c r="CV305" i="2" a="1"/>
  <c r="CV305" i="2" s="1"/>
  <c r="CR304" i="2"/>
  <c r="CT304" i="2" s="1"/>
  <c r="CP305" i="2"/>
  <c r="CQ305" i="2"/>
  <c r="CS305" i="2" s="1"/>
  <c r="CO305" i="2"/>
  <c r="CN306" i="2" s="1"/>
  <c r="CK1095" i="2"/>
  <c r="CL1095" i="2" s="1" a="1"/>
  <c r="CL1095" i="2" s="1"/>
  <c r="CJ1096" i="2"/>
  <c r="CX306" i="2" l="1"/>
  <c r="CV306" i="2" a="1"/>
  <c r="CV306" i="2" s="1"/>
  <c r="CP306" i="2"/>
  <c r="CQ306" i="2"/>
  <c r="CS306" i="2" s="1"/>
  <c r="CO306" i="2"/>
  <c r="CN307" i="2" s="1"/>
  <c r="CR305" i="2"/>
  <c r="CT305" i="2" s="1"/>
  <c r="CK1096" i="2"/>
  <c r="CL1096" i="2" s="1" a="1"/>
  <c r="CL1096" i="2" s="1"/>
  <c r="CJ1097" i="2"/>
  <c r="CX307" i="2" l="1"/>
  <c r="CV307" i="2" a="1"/>
  <c r="CV307" i="2" s="1"/>
  <c r="CP307" i="2"/>
  <c r="CR306" i="2"/>
  <c r="CT306" i="2" s="1"/>
  <c r="CQ307" i="2"/>
  <c r="CS307" i="2" s="1"/>
  <c r="CO307" i="2"/>
  <c r="CN308" i="2" s="1"/>
  <c r="CJ1098" i="2"/>
  <c r="CK1097" i="2"/>
  <c r="CL1097" i="2" s="1" a="1"/>
  <c r="CL1097" i="2" s="1"/>
  <c r="CX308" i="2" l="1"/>
  <c r="CV308" i="2" a="1"/>
  <c r="CV308" i="2" s="1"/>
  <c r="CP308" i="2"/>
  <c r="CR307" i="2"/>
  <c r="CT307" i="2" s="1"/>
  <c r="CQ308" i="2"/>
  <c r="CS308" i="2" s="1"/>
  <c r="CO308" i="2"/>
  <c r="CN309" i="2" s="1"/>
  <c r="CJ1099" i="2"/>
  <c r="CK1098" i="2"/>
  <c r="CL1098" i="2" s="1" a="1"/>
  <c r="CL1098" i="2" s="1"/>
  <c r="CX309" i="2" l="1"/>
  <c r="CO309" i="2"/>
  <c r="CN310" i="2" s="1"/>
  <c r="CQ309" i="2"/>
  <c r="CS309" i="2" s="1"/>
  <c r="CR308" i="2"/>
  <c r="CT308" i="2" s="1"/>
  <c r="CP309" i="2"/>
  <c r="CV309" i="2" a="1"/>
  <c r="CV309" i="2" s="1"/>
  <c r="CJ1100" i="2"/>
  <c r="CK1099" i="2"/>
  <c r="CL1099" i="2" s="1" a="1"/>
  <c r="CL1099" i="2" s="1"/>
  <c r="CX310" i="2" l="1"/>
  <c r="CQ310" i="2"/>
  <c r="CS310" i="2" s="1"/>
  <c r="CO310" i="2"/>
  <c r="CN311" i="2" s="1"/>
  <c r="CP310" i="2"/>
  <c r="CR309" i="2"/>
  <c r="CT309" i="2" s="1"/>
  <c r="CV310" i="2" a="1"/>
  <c r="CV310" i="2" s="1"/>
  <c r="CJ1101" i="2"/>
  <c r="CK1100" i="2"/>
  <c r="CL1100" i="2" s="1" a="1"/>
  <c r="CL1100" i="2" s="1"/>
  <c r="CX311" i="2" l="1"/>
  <c r="CV311" i="2" a="1"/>
  <c r="CV311" i="2" s="1"/>
  <c r="CQ311" i="2"/>
  <c r="CS311" i="2" s="1"/>
  <c r="CP311" i="2"/>
  <c r="CO311" i="2"/>
  <c r="CN312" i="2" s="1"/>
  <c r="CR310" i="2"/>
  <c r="CT310" i="2" s="1"/>
  <c r="CJ1102" i="2"/>
  <c r="CK1101" i="2"/>
  <c r="CL1101" i="2" s="1" a="1"/>
  <c r="CL1101" i="2" s="1"/>
  <c r="CX312" i="2" l="1"/>
  <c r="CV312" i="2" a="1"/>
  <c r="CV312" i="2" s="1"/>
  <c r="CR311" i="2"/>
  <c r="CT311" i="2" s="1"/>
  <c r="CO312" i="2"/>
  <c r="CN313" i="2" s="1"/>
  <c r="CP312" i="2"/>
  <c r="CQ312" i="2"/>
  <c r="CS312" i="2" s="1"/>
  <c r="CK1102" i="2"/>
  <c r="CL1102" i="2" s="1" a="1"/>
  <c r="CL1102" i="2" s="1"/>
  <c r="CJ1103" i="2"/>
  <c r="CX313" i="2" l="1"/>
  <c r="CV313" i="2" a="1"/>
  <c r="CV313" i="2" s="1"/>
  <c r="CR312" i="2"/>
  <c r="CT312" i="2" s="1"/>
  <c r="CP313" i="2"/>
  <c r="CO313" i="2"/>
  <c r="CN314" i="2" s="1"/>
  <c r="CQ313" i="2"/>
  <c r="CS313" i="2" s="1"/>
  <c r="CK1103" i="2"/>
  <c r="CL1103" i="2" s="1" a="1"/>
  <c r="CL1103" i="2" s="1"/>
  <c r="CJ1104" i="2"/>
  <c r="CX314" i="2" l="1"/>
  <c r="CQ314" i="2"/>
  <c r="CS314" i="2" s="1"/>
  <c r="CR313" i="2"/>
  <c r="CT313" i="2" s="1"/>
  <c r="CP314" i="2"/>
  <c r="CO314" i="2"/>
  <c r="CN315" i="2" s="1"/>
  <c r="CV314" i="2" a="1"/>
  <c r="CV314" i="2" s="1"/>
  <c r="CJ1105" i="2"/>
  <c r="CK1104" i="2"/>
  <c r="CL1104" i="2" s="1" a="1"/>
  <c r="CL1104" i="2" s="1"/>
  <c r="CX315" i="2" l="1"/>
  <c r="CV315" i="2" a="1"/>
  <c r="CV315" i="2" s="1"/>
  <c r="CP315" i="2"/>
  <c r="CQ315" i="2"/>
  <c r="CS315" i="2" s="1"/>
  <c r="CO315" i="2"/>
  <c r="CN316" i="2" s="1"/>
  <c r="CR314" i="2"/>
  <c r="CT314" i="2" s="1"/>
  <c r="CK1105" i="2"/>
  <c r="CL1105" i="2" s="1" a="1"/>
  <c r="CL1105" i="2" s="1"/>
  <c r="CJ1106" i="2"/>
  <c r="CX316" i="2" l="1"/>
  <c r="CV316" i="2" a="1"/>
  <c r="CV316" i="2" s="1"/>
  <c r="CO316" i="2"/>
  <c r="CN317" i="2" s="1"/>
  <c r="CQ316" i="2"/>
  <c r="CS316" i="2" s="1"/>
  <c r="CR315" i="2"/>
  <c r="CT315" i="2" s="1"/>
  <c r="CP316" i="2"/>
  <c r="CJ1107" i="2"/>
  <c r="CK1106" i="2"/>
  <c r="CL1106" i="2" s="1" a="1"/>
  <c r="CL1106" i="2" s="1"/>
  <c r="CX317" i="2" l="1"/>
  <c r="CQ317" i="2"/>
  <c r="CS317" i="2" s="1"/>
  <c r="CV317" i="2" a="1"/>
  <c r="CV317" i="2" s="1"/>
  <c r="CR316" i="2"/>
  <c r="CT316" i="2" s="1"/>
  <c r="CP317" i="2"/>
  <c r="CO317" i="2"/>
  <c r="CN318" i="2" s="1"/>
  <c r="CK1107" i="2"/>
  <c r="CL1107" i="2" s="1" a="1"/>
  <c r="CL1107" i="2" s="1"/>
  <c r="CJ1108" i="2"/>
  <c r="CX318" i="2" l="1"/>
  <c r="CP318" i="2"/>
  <c r="CV318" i="2" a="1"/>
  <c r="CV318" i="2" s="1"/>
  <c r="CO318" i="2"/>
  <c r="CN319" i="2" s="1"/>
  <c r="CR317" i="2"/>
  <c r="CT317" i="2" s="1"/>
  <c r="CQ318" i="2"/>
  <c r="CS318" i="2" s="1"/>
  <c r="CK1108" i="2"/>
  <c r="CL1108" i="2" s="1" a="1"/>
  <c r="CL1108" i="2" s="1"/>
  <c r="CJ1109" i="2"/>
  <c r="CQ319" i="2" l="1"/>
  <c r="CS319" i="2" s="1"/>
  <c r="CV319" i="2" a="1"/>
  <c r="CV319" i="2" s="1"/>
  <c r="CP319" i="2"/>
  <c r="CR318" i="2"/>
  <c r="CT318" i="2" s="1"/>
  <c r="CX319" i="2"/>
  <c r="CO319" i="2"/>
  <c r="CN320" i="2" s="1"/>
  <c r="CK1109" i="2"/>
  <c r="CL1109" i="2" s="1" a="1"/>
  <c r="CL1109" i="2" s="1"/>
  <c r="CJ1110" i="2"/>
  <c r="CQ320" i="2" l="1"/>
  <c r="CS320" i="2" s="1"/>
  <c r="CO320" i="2"/>
  <c r="CN321" i="2" s="1"/>
  <c r="CV320" i="2" a="1"/>
  <c r="CV320" i="2" s="1"/>
  <c r="CR319" i="2"/>
  <c r="CT319" i="2" s="1"/>
  <c r="CP320" i="2"/>
  <c r="CX320" i="2"/>
  <c r="CK1110" i="2"/>
  <c r="CL1110" i="2" s="1" a="1"/>
  <c r="CL1110" i="2" s="1"/>
  <c r="CJ1111" i="2"/>
  <c r="CR320" i="2" l="1"/>
  <c r="CT320" i="2" s="1"/>
  <c r="CO321" i="2"/>
  <c r="CN322" i="2" s="1"/>
  <c r="CV321" i="2" a="1"/>
  <c r="CV321" i="2" s="1"/>
  <c r="CQ321" i="2"/>
  <c r="CS321" i="2" s="1"/>
  <c r="CP321" i="2"/>
  <c r="CX321" i="2"/>
  <c r="CK1111" i="2"/>
  <c r="CL1111" i="2" s="1" a="1"/>
  <c r="CL1111" i="2" s="1"/>
  <c r="CJ1112" i="2"/>
  <c r="CX322" i="2" l="1"/>
  <c r="CP322" i="2"/>
  <c r="CO322" i="2"/>
  <c r="CN323" i="2" s="1"/>
  <c r="CQ322" i="2"/>
  <c r="CS322" i="2" s="1"/>
  <c r="CR321" i="2"/>
  <c r="CT321" i="2" s="1"/>
  <c r="CV322" i="2" a="1"/>
  <c r="CV322" i="2" s="1"/>
  <c r="CJ1113" i="2"/>
  <c r="CK1112" i="2"/>
  <c r="CL1112" i="2" s="1" a="1"/>
  <c r="CL1112" i="2" s="1"/>
  <c r="CX323" i="2" l="1"/>
  <c r="CR322" i="2"/>
  <c r="CT322" i="2" s="1"/>
  <c r="CO323" i="2"/>
  <c r="CP323" i="2"/>
  <c r="CV323" i="2" a="1"/>
  <c r="CV323" i="2" s="1"/>
  <c r="CQ323" i="2"/>
  <c r="CS323" i="2" s="1"/>
  <c r="CJ1114" i="2"/>
  <c r="CK1113" i="2"/>
  <c r="CL1113" i="2" s="1" a="1"/>
  <c r="CL1113" i="2" s="1"/>
  <c r="CN324" i="2" l="1"/>
  <c r="CX324" i="2"/>
  <c r="CR323" i="2"/>
  <c r="CT323" i="2" s="1"/>
  <c r="CP324" i="2"/>
  <c r="CQ324" i="2"/>
  <c r="CS324" i="2" s="1"/>
  <c r="CO324" i="2"/>
  <c r="CV324" i="2" a="1"/>
  <c r="CV324" i="2" s="1"/>
  <c r="CK1114" i="2"/>
  <c r="CL1114" i="2" s="1" a="1"/>
  <c r="CL1114" i="2" s="1"/>
  <c r="CJ1115" i="2"/>
  <c r="CN325" i="2" l="1"/>
  <c r="CQ325" i="2" s="1"/>
  <c r="CS325" i="2" s="1"/>
  <c r="CK1115" i="2"/>
  <c r="CL1115" i="2" s="1" a="1"/>
  <c r="CL1115" i="2" s="1"/>
  <c r="CJ1116" i="2"/>
  <c r="CV325" i="2" l="1" a="1"/>
  <c r="CV325" i="2" s="1"/>
  <c r="CP325" i="2"/>
  <c r="CX325" i="2"/>
  <c r="CR324" i="2"/>
  <c r="CT324" i="2" s="1"/>
  <c r="CO325" i="2"/>
  <c r="CN326" i="2" s="1"/>
  <c r="CO326" i="2" s="1"/>
  <c r="CK1116" i="2"/>
  <c r="CL1116" i="2" s="1" a="1"/>
  <c r="CL1116" i="2" s="1"/>
  <c r="CJ1117" i="2"/>
  <c r="CV326" i="2" l="1" a="1"/>
  <c r="CV326" i="2" s="1"/>
  <c r="CR325" i="2"/>
  <c r="CT325" i="2" s="1"/>
  <c r="CP326" i="2"/>
  <c r="CN327" i="2" s="1"/>
  <c r="CX326" i="2"/>
  <c r="CQ326" i="2"/>
  <c r="CS326" i="2" s="1"/>
  <c r="CK1117" i="2"/>
  <c r="CL1117" i="2" s="1" a="1"/>
  <c r="CL1117" i="2" s="1"/>
  <c r="CJ1118" i="2"/>
  <c r="CO327" i="2" l="1"/>
  <c r="CQ327" i="2"/>
  <c r="CS327" i="2" s="1"/>
  <c r="CV327" i="2" a="1"/>
  <c r="CV327" i="2" s="1"/>
  <c r="CX327" i="2"/>
  <c r="CR326" i="2"/>
  <c r="CT326" i="2" s="1"/>
  <c r="CP327" i="2"/>
  <c r="CJ1119" i="2"/>
  <c r="CK1118" i="2"/>
  <c r="CL1118" i="2" s="1" a="1"/>
  <c r="CL1118" i="2" s="1"/>
  <c r="CN328" i="2" l="1"/>
  <c r="CX328" i="2" s="1"/>
  <c r="CV328" i="2" a="1"/>
  <c r="CV328" i="2" s="1"/>
  <c r="CQ328" i="2"/>
  <c r="CS328" i="2" s="1"/>
  <c r="CP328" i="2"/>
  <c r="CO328" i="2"/>
  <c r="CN329" i="2" s="1"/>
  <c r="CR327" i="2"/>
  <c r="CT327" i="2" s="1"/>
  <c r="CJ1120" i="2"/>
  <c r="CK1119" i="2"/>
  <c r="CL1119" i="2" s="1" a="1"/>
  <c r="CL1119" i="2" s="1"/>
  <c r="CX329" i="2" l="1"/>
  <c r="CP329" i="2"/>
  <c r="CO329" i="2"/>
  <c r="CN330" i="2" s="1"/>
  <c r="CR328" i="2"/>
  <c r="CT328" i="2" s="1"/>
  <c r="CV329" i="2" a="1"/>
  <c r="CV329" i="2" s="1"/>
  <c r="CQ329" i="2"/>
  <c r="CS329" i="2" s="1"/>
  <c r="CJ1121" i="2"/>
  <c r="CK1120" i="2"/>
  <c r="CL1120" i="2" s="1" a="1"/>
  <c r="CL1120" i="2" s="1"/>
  <c r="CX330" i="2" l="1"/>
  <c r="CO330" i="2"/>
  <c r="CV330" i="2" a="1"/>
  <c r="CV330" i="2" s="1"/>
  <c r="CP330" i="2"/>
  <c r="CQ330" i="2"/>
  <c r="CS330" i="2" s="1"/>
  <c r="CR329" i="2"/>
  <c r="CT329" i="2" s="1"/>
  <c r="CJ1122" i="2"/>
  <c r="CK1121" i="2"/>
  <c r="CL1121" i="2" s="1" a="1"/>
  <c r="CL1121" i="2" s="1"/>
  <c r="CN331" i="2" l="1"/>
  <c r="CQ331" i="2" s="1"/>
  <c r="CS331" i="2" s="1"/>
  <c r="CP331" i="2"/>
  <c r="CK1122" i="2"/>
  <c r="CL1122" i="2" s="1" a="1"/>
  <c r="CL1122" i="2" s="1"/>
  <c r="CJ1123" i="2"/>
  <c r="CX331" i="2" l="1"/>
  <c r="CO331" i="2"/>
  <c r="CN332" i="2" s="1"/>
  <c r="CV332" i="2" s="1" a="1"/>
  <c r="CV332" i="2" s="1"/>
  <c r="CV331" i="2" a="1"/>
  <c r="CV331" i="2" s="1"/>
  <c r="CR330" i="2"/>
  <c r="CT330" i="2" s="1"/>
  <c r="CK1123" i="2"/>
  <c r="CL1123" i="2" s="1" a="1"/>
  <c r="CL1123" i="2" s="1"/>
  <c r="CJ1124" i="2"/>
  <c r="CO332" i="2" l="1"/>
  <c r="CN333" i="2" s="1"/>
  <c r="CR332" i="2" s="1"/>
  <c r="CT332" i="2" s="1"/>
  <c r="CP332" i="2"/>
  <c r="CR331" i="2"/>
  <c r="CT331" i="2" s="1"/>
  <c r="CQ332" i="2"/>
  <c r="CS332" i="2" s="1"/>
  <c r="CX332" i="2"/>
  <c r="CJ1125" i="2"/>
  <c r="CK1124" i="2"/>
  <c r="CL1124" i="2" s="1" a="1"/>
  <c r="CL1124" i="2" s="1"/>
  <c r="CQ333" i="2" l="1"/>
  <c r="CS333" i="2" s="1"/>
  <c r="CX333" i="2"/>
  <c r="CP333" i="2"/>
  <c r="CV333" i="2" a="1"/>
  <c r="CV333" i="2" s="1"/>
  <c r="CO333" i="2"/>
  <c r="CN334" i="2" s="1"/>
  <c r="CV334" i="2" s="1" a="1"/>
  <c r="CV334" i="2" s="1"/>
  <c r="CK1125" i="2"/>
  <c r="CL1125" i="2" s="1" a="1"/>
  <c r="CL1125" i="2" s="1"/>
  <c r="CJ1126" i="2"/>
  <c r="CQ334" i="2" l="1"/>
  <c r="CS334" i="2" s="1"/>
  <c r="CO334" i="2"/>
  <c r="CN335" i="2" s="1"/>
  <c r="CR334" i="2" s="1"/>
  <c r="CT334" i="2" s="1"/>
  <c r="CX334" i="2"/>
  <c r="CP334" i="2"/>
  <c r="CR333" i="2"/>
  <c r="CT333" i="2" s="1"/>
  <c r="CJ1127" i="2"/>
  <c r="CK1126" i="2"/>
  <c r="CL1126" i="2" s="1" a="1"/>
  <c r="CL1126" i="2" s="1"/>
  <c r="CO335" i="2" l="1"/>
  <c r="CX335" i="2"/>
  <c r="CV335" i="2" a="1"/>
  <c r="CV335" i="2" s="1"/>
  <c r="CQ335" i="2"/>
  <c r="CS335" i="2" s="1"/>
  <c r="CP335" i="2"/>
  <c r="CK1127" i="2"/>
  <c r="CL1127" i="2" s="1" a="1"/>
  <c r="CL1127" i="2" s="1"/>
  <c r="CJ1128" i="2"/>
  <c r="CN336" i="2" l="1"/>
  <c r="CQ336" i="2" s="1"/>
  <c r="CS336" i="2" s="1"/>
  <c r="CV336" i="2" a="1"/>
  <c r="CV336" i="2" s="1"/>
  <c r="CO336" i="2"/>
  <c r="CN337" i="2" s="1"/>
  <c r="CQ337" i="2" s="1"/>
  <c r="CS337" i="2" s="1"/>
  <c r="CP336" i="2"/>
  <c r="CX336" i="2"/>
  <c r="CR335" i="2"/>
  <c r="CT335" i="2" s="1"/>
  <c r="CK1128" i="2"/>
  <c r="CL1128" i="2" s="1" a="1"/>
  <c r="CL1128" i="2" s="1"/>
  <c r="CJ1129" i="2"/>
  <c r="CV337" i="2" l="1" a="1"/>
  <c r="CV337" i="2" s="1"/>
  <c r="CX337" i="2"/>
  <c r="CP337" i="2"/>
  <c r="CR336" i="2"/>
  <c r="CT336" i="2" s="1"/>
  <c r="CO337" i="2"/>
  <c r="CN338" i="2" s="1"/>
  <c r="CO338" i="2" s="1"/>
  <c r="CJ1130" i="2"/>
  <c r="CK1129" i="2"/>
  <c r="CL1129" i="2" s="1" a="1"/>
  <c r="CL1129" i="2" s="1"/>
  <c r="CV338" i="2" l="1" a="1"/>
  <c r="CV338" i="2" s="1"/>
  <c r="CX338" i="2"/>
  <c r="CR337" i="2"/>
  <c r="CT337" i="2" s="1"/>
  <c r="CP338" i="2"/>
  <c r="CN339" i="2" s="1"/>
  <c r="CQ338" i="2"/>
  <c r="CS338" i="2" s="1"/>
  <c r="CJ1131" i="2"/>
  <c r="CK1130" i="2"/>
  <c r="CL1130" i="2" s="1" a="1"/>
  <c r="CL1130" i="2" s="1"/>
  <c r="CX339" i="2" l="1"/>
  <c r="CR338" i="2"/>
  <c r="CT338" i="2" s="1"/>
  <c r="CO339" i="2"/>
  <c r="CN340" i="2" s="1"/>
  <c r="CX340" i="2" s="1"/>
  <c r="CP339" i="2"/>
  <c r="CV339" i="2" a="1"/>
  <c r="CV339" i="2" s="1"/>
  <c r="CQ339" i="2"/>
  <c r="CS339" i="2" s="1"/>
  <c r="CJ1132" i="2"/>
  <c r="CK1131" i="2"/>
  <c r="CL1131" i="2" s="1" a="1"/>
  <c r="CL1131" i="2" s="1"/>
  <c r="CP340" i="2" l="1"/>
  <c r="CO340" i="2"/>
  <c r="CN341" i="2" s="1"/>
  <c r="CP341" i="2" s="1"/>
  <c r="CQ340" i="2"/>
  <c r="CS340" i="2" s="1"/>
  <c r="CV340" i="2" a="1"/>
  <c r="CV340" i="2" s="1"/>
  <c r="CR339" i="2"/>
  <c r="CT339" i="2" s="1"/>
  <c r="CJ1133" i="2"/>
  <c r="CK1132" i="2"/>
  <c r="CL1132" i="2" s="1" a="1"/>
  <c r="CL1132" i="2" s="1"/>
  <c r="CQ341" i="2" l="1"/>
  <c r="CS341" i="2" s="1"/>
  <c r="CO341" i="2"/>
  <c r="CN342" i="2" s="1"/>
  <c r="CO342" i="2" s="1"/>
  <c r="CX341" i="2"/>
  <c r="CV341" i="2" a="1"/>
  <c r="CV341" i="2" s="1"/>
  <c r="CR340" i="2"/>
  <c r="CT340" i="2" s="1"/>
  <c r="CJ1134" i="2"/>
  <c r="CK1133" i="2"/>
  <c r="CL1133" i="2" s="1" a="1"/>
  <c r="CL1133" i="2" s="1"/>
  <c r="CQ342" i="2" l="1"/>
  <c r="CS342" i="2" s="1"/>
  <c r="CX342" i="2"/>
  <c r="CR341" i="2"/>
  <c r="CT341" i="2" s="1"/>
  <c r="CP342" i="2"/>
  <c r="CN343" i="2" s="1"/>
  <c r="CV342" i="2" a="1"/>
  <c r="CV342" i="2" s="1"/>
  <c r="CK1134" i="2"/>
  <c r="CL1134" i="2" s="1" a="1"/>
  <c r="CL1134" i="2" s="1"/>
  <c r="CJ1135" i="2"/>
  <c r="CX343" i="2" l="1"/>
  <c r="CO343" i="2"/>
  <c r="CN344" i="2" s="1"/>
  <c r="CQ344" i="2" s="1"/>
  <c r="CS344" i="2" s="1"/>
  <c r="CV343" i="2" a="1"/>
  <c r="CV343" i="2" s="1"/>
  <c r="CP343" i="2"/>
  <c r="CR342" i="2"/>
  <c r="CT342" i="2" s="1"/>
  <c r="CQ343" i="2"/>
  <c r="CS343" i="2" s="1"/>
  <c r="CK1135" i="2"/>
  <c r="CL1135" i="2" s="1" a="1"/>
  <c r="CL1135" i="2" s="1"/>
  <c r="CJ1136" i="2"/>
  <c r="CV344" i="2" l="1" a="1"/>
  <c r="CV344" i="2" s="1"/>
  <c r="CR343" i="2"/>
  <c r="CT343" i="2" s="1"/>
  <c r="CX344" i="2"/>
  <c r="CO344" i="2"/>
  <c r="CN345" i="2" s="1"/>
  <c r="CR344" i="2" s="1"/>
  <c r="CT344" i="2" s="1"/>
  <c r="CP344" i="2"/>
  <c r="CK1136" i="2"/>
  <c r="CL1136" i="2" s="1" a="1"/>
  <c r="CL1136" i="2" s="1"/>
  <c r="CJ1137" i="2"/>
  <c r="CX345" i="2" l="1"/>
  <c r="CV345" i="2" a="1"/>
  <c r="CV345" i="2" s="1"/>
  <c r="CO345" i="2"/>
  <c r="CN346" i="2" s="1"/>
  <c r="CP346" i="2" s="1"/>
  <c r="CP345" i="2"/>
  <c r="CQ345" i="2"/>
  <c r="CS345" i="2" s="1"/>
  <c r="CK1137" i="2"/>
  <c r="CL1137" i="2" s="1" a="1"/>
  <c r="CL1137" i="2" s="1"/>
  <c r="CJ1138" i="2"/>
  <c r="CX346" i="2" l="1"/>
  <c r="CQ346" i="2"/>
  <c r="CS346" i="2" s="1"/>
  <c r="CV346" i="2" a="1"/>
  <c r="CV346" i="2" s="1"/>
  <c r="CO346" i="2"/>
  <c r="CN347" i="2" s="1"/>
  <c r="CQ347" i="2" s="1"/>
  <c r="CS347" i="2" s="1"/>
  <c r="CR345" i="2"/>
  <c r="CT345" i="2" s="1"/>
  <c r="CJ1139" i="2"/>
  <c r="CK1138" i="2"/>
  <c r="CL1138" i="2" s="1" a="1"/>
  <c r="CL1138" i="2" s="1"/>
  <c r="CX347" i="2" l="1"/>
  <c r="CO347" i="2"/>
  <c r="CN348" i="2" s="1"/>
  <c r="CP348" i="2" s="1"/>
  <c r="CP347" i="2"/>
  <c r="CR346" i="2"/>
  <c r="CT346" i="2" s="1"/>
  <c r="CV347" i="2" a="1"/>
  <c r="CV347" i="2" s="1"/>
  <c r="CK1139" i="2"/>
  <c r="CL1139" i="2" s="1" a="1"/>
  <c r="CL1139" i="2" s="1"/>
  <c r="CJ1140" i="2"/>
  <c r="CX348" i="2" l="1"/>
  <c r="CQ348" i="2"/>
  <c r="CS348" i="2" s="1"/>
  <c r="CO348" i="2"/>
  <c r="CN349" i="2" s="1"/>
  <c r="CO349" i="2" s="1"/>
  <c r="CR347" i="2"/>
  <c r="CT347" i="2" s="1"/>
  <c r="CV348" i="2" a="1"/>
  <c r="CV348" i="2" s="1"/>
  <c r="CK1140" i="2"/>
  <c r="CL1140" i="2" s="1" a="1"/>
  <c r="CL1140" i="2" s="1"/>
  <c r="CJ1141" i="2"/>
  <c r="CV349" i="2" l="1" a="1"/>
  <c r="CV349" i="2" s="1"/>
  <c r="CP349" i="2"/>
  <c r="CN350" i="2" s="1"/>
  <c r="CR349" i="2" s="1"/>
  <c r="CT349" i="2" s="1"/>
  <c r="CR348" i="2"/>
  <c r="CT348" i="2" s="1"/>
  <c r="CQ349" i="2"/>
  <c r="CS349" i="2" s="1"/>
  <c r="CX349" i="2"/>
  <c r="CK1141" i="2"/>
  <c r="CL1141" i="2" s="1" a="1"/>
  <c r="CL1141" i="2" s="1"/>
  <c r="CJ1142" i="2"/>
  <c r="CO350" i="2" l="1"/>
  <c r="CN351" i="2" s="1"/>
  <c r="CP351" i="2" s="1"/>
  <c r="CX350" i="2"/>
  <c r="CV350" i="2" a="1"/>
  <c r="CV350" i="2" s="1"/>
  <c r="CP350" i="2"/>
  <c r="CQ350" i="2"/>
  <c r="CS350" i="2" s="1"/>
  <c r="CK1142" i="2"/>
  <c r="CL1142" i="2" s="1" a="1"/>
  <c r="CL1142" i="2" s="1"/>
  <c r="CJ1143" i="2"/>
  <c r="CO351" i="2" l="1"/>
  <c r="CN352" i="2" s="1"/>
  <c r="CR351" i="2" s="1"/>
  <c r="CT351" i="2" s="1"/>
  <c r="CQ351" i="2"/>
  <c r="CS351" i="2" s="1"/>
  <c r="CV351" i="2" a="1"/>
  <c r="CV351" i="2" s="1"/>
  <c r="CX351" i="2"/>
  <c r="CR350" i="2"/>
  <c r="CT350" i="2" s="1"/>
  <c r="CK1143" i="2"/>
  <c r="CL1143" i="2" s="1" a="1"/>
  <c r="CL1143" i="2" s="1"/>
  <c r="CJ1144" i="2"/>
  <c r="CP352" i="2" l="1"/>
  <c r="CO352" i="2"/>
  <c r="CN353" i="2" s="1"/>
  <c r="CV353" i="2" s="1" a="1"/>
  <c r="CV353" i="2" s="1"/>
  <c r="CX352" i="2"/>
  <c r="CQ352" i="2"/>
  <c r="CS352" i="2" s="1"/>
  <c r="CV352" i="2" a="1"/>
  <c r="CV352" i="2" s="1"/>
  <c r="CJ1145" i="2"/>
  <c r="CK1144" i="2"/>
  <c r="CL1144" i="2" s="1" a="1"/>
  <c r="CL1144" i="2" s="1"/>
  <c r="CR352" i="2" l="1"/>
  <c r="CT352" i="2" s="1"/>
  <c r="CP353" i="2"/>
  <c r="CX353" i="2"/>
  <c r="CO353" i="2"/>
  <c r="CN354" i="2" s="1"/>
  <c r="CQ354" i="2" s="1"/>
  <c r="CS354" i="2" s="1"/>
  <c r="CQ353" i="2"/>
  <c r="CS353" i="2" s="1"/>
  <c r="CK1145" i="2"/>
  <c r="CL1145" i="2" s="1" a="1"/>
  <c r="CL1145" i="2" s="1"/>
  <c r="CJ1146" i="2"/>
  <c r="CP354" i="2" l="1"/>
  <c r="CR353" i="2"/>
  <c r="CT353" i="2" s="1"/>
  <c r="CO354" i="2"/>
  <c r="CN355" i="2" s="1"/>
  <c r="CP355" i="2" s="1"/>
  <c r="CX354" i="2"/>
  <c r="CV354" i="2" a="1"/>
  <c r="CV354" i="2" s="1"/>
  <c r="CK1146" i="2"/>
  <c r="CL1146" i="2" s="1" a="1"/>
  <c r="CL1146" i="2" s="1"/>
  <c r="CJ1147" i="2"/>
  <c r="CR354" i="2" l="1"/>
  <c r="CT354" i="2" s="1"/>
  <c r="CX355" i="2"/>
  <c r="CO355" i="2"/>
  <c r="CN356" i="2" s="1"/>
  <c r="CO356" i="2" s="1"/>
  <c r="CQ355" i="2"/>
  <c r="CS355" i="2" s="1"/>
  <c r="CV355" i="2" a="1"/>
  <c r="CV355" i="2" s="1"/>
  <c r="CJ1148" i="2"/>
  <c r="CK1147" i="2"/>
  <c r="CL1147" i="2" s="1" a="1"/>
  <c r="CL1147" i="2" s="1"/>
  <c r="CV356" i="2" l="1" a="1"/>
  <c r="CV356" i="2" s="1"/>
  <c r="CP356" i="2"/>
  <c r="CN357" i="2" s="1"/>
  <c r="CO357" i="2" s="1"/>
  <c r="CX356" i="2"/>
  <c r="CQ356" i="2"/>
  <c r="CS356" i="2" s="1"/>
  <c r="CR355" i="2"/>
  <c r="CT355" i="2" s="1"/>
  <c r="CJ1149" i="2"/>
  <c r="CK1148" i="2"/>
  <c r="CL1148" i="2" s="1" a="1"/>
  <c r="CL1148" i="2" s="1"/>
  <c r="CX357" i="2" l="1"/>
  <c r="CP357" i="2"/>
  <c r="CN358" i="2" s="1"/>
  <c r="CR356" i="2"/>
  <c r="CT356" i="2" s="1"/>
  <c r="CV357" i="2" a="1"/>
  <c r="CV357" i="2" s="1"/>
  <c r="CQ357" i="2"/>
  <c r="CS357" i="2" s="1"/>
  <c r="CJ1150" i="2"/>
  <c r="CK1149" i="2"/>
  <c r="CL1149" i="2" s="1" a="1"/>
  <c r="CL1149" i="2" s="1"/>
  <c r="CX358" i="2" l="1"/>
  <c r="CO358" i="2"/>
  <c r="CN359" i="2" s="1"/>
  <c r="CX359" i="2" s="1"/>
  <c r="CR357" i="2"/>
  <c r="CT357" i="2" s="1"/>
  <c r="CV358" i="2" a="1"/>
  <c r="CV358" i="2" s="1"/>
  <c r="CP358" i="2"/>
  <c r="CQ358" i="2"/>
  <c r="CS358" i="2" s="1"/>
  <c r="CJ1151" i="2"/>
  <c r="CK1150" i="2"/>
  <c r="CL1150" i="2" s="1" a="1"/>
  <c r="CL1150" i="2" s="1"/>
  <c r="CO359" i="2" l="1"/>
  <c r="CN360" i="2" s="1"/>
  <c r="CO360" i="2" s="1"/>
  <c r="CQ359" i="2"/>
  <c r="CS359" i="2" s="1"/>
  <c r="CP359" i="2"/>
  <c r="CR358" i="2"/>
  <c r="CT358" i="2" s="1"/>
  <c r="CV359" i="2" a="1"/>
  <c r="CV359" i="2" s="1"/>
  <c r="CK1151" i="2"/>
  <c r="CL1151" i="2" s="1" a="1"/>
  <c r="CL1151" i="2" s="1"/>
  <c r="CJ1152" i="2"/>
  <c r="CR359" i="2" l="1"/>
  <c r="CT359" i="2" s="1"/>
  <c r="CQ360" i="2"/>
  <c r="CS360" i="2" s="1"/>
  <c r="CX360" i="2"/>
  <c r="CV360" i="2" a="1"/>
  <c r="CV360" i="2" s="1"/>
  <c r="CP360" i="2"/>
  <c r="CN361" i="2" s="1"/>
  <c r="CK1152" i="2"/>
  <c r="CL1152" i="2" s="1" a="1"/>
  <c r="CL1152" i="2" s="1"/>
  <c r="CJ1153" i="2"/>
  <c r="CX361" i="2" l="1"/>
  <c r="CQ361" i="2"/>
  <c r="CS361" i="2" s="1"/>
  <c r="CR360" i="2"/>
  <c r="CT360" i="2" s="1"/>
  <c r="CV361" i="2" a="1"/>
  <c r="CV361" i="2" s="1"/>
  <c r="CO361" i="2"/>
  <c r="CN362" i="2" s="1"/>
  <c r="CX362" i="2" s="1"/>
  <c r="CP361" i="2"/>
  <c r="CK1153" i="2"/>
  <c r="CL1153" i="2" s="1" a="1"/>
  <c r="CL1153" i="2" s="1"/>
  <c r="CJ1154" i="2"/>
  <c r="CO362" i="2" l="1"/>
  <c r="CN363" i="2" s="1"/>
  <c r="CR362" i="2" s="1"/>
  <c r="CT362" i="2" s="1"/>
  <c r="CP362" i="2"/>
  <c r="CQ362" i="2"/>
  <c r="CS362" i="2" s="1"/>
  <c r="CV362" i="2" a="1"/>
  <c r="CV362" i="2" s="1"/>
  <c r="CR361" i="2"/>
  <c r="CT361" i="2" s="1"/>
  <c r="CJ1155" i="2"/>
  <c r="CK1154" i="2"/>
  <c r="CL1154" i="2" s="1" a="1"/>
  <c r="CL1154" i="2" s="1"/>
  <c r="CX363" i="2" l="1"/>
  <c r="CP363" i="2"/>
  <c r="CO363" i="2"/>
  <c r="CN364" i="2" s="1"/>
  <c r="CQ364" i="2" s="1"/>
  <c r="CS364" i="2" s="1"/>
  <c r="CV363" i="2" a="1"/>
  <c r="CV363" i="2" s="1"/>
  <c r="CQ363" i="2"/>
  <c r="CS363" i="2" s="1"/>
  <c r="CK1155" i="2"/>
  <c r="CL1155" i="2" s="1" a="1"/>
  <c r="CL1155" i="2" s="1"/>
  <c r="CJ1156" i="2"/>
  <c r="CV364" i="2" l="1" a="1"/>
  <c r="CV364" i="2" s="1"/>
  <c r="CX364" i="2"/>
  <c r="CO364" i="2"/>
  <c r="CR363" i="2"/>
  <c r="CT363" i="2" s="1"/>
  <c r="CP364" i="2"/>
  <c r="CJ1157" i="2"/>
  <c r="CK1156" i="2"/>
  <c r="CL1156" i="2" s="1" a="1"/>
  <c r="CL1156" i="2" s="1"/>
  <c r="CN365" i="2" l="1"/>
  <c r="CQ365" i="2" s="1"/>
  <c r="CS365" i="2" s="1"/>
  <c r="CX365" i="2"/>
  <c r="CR364" i="2"/>
  <c r="CT364" i="2" s="1"/>
  <c r="CV365" i="2" a="1"/>
  <c r="CV365" i="2" s="1"/>
  <c r="CO365" i="2"/>
  <c r="CK1157" i="2"/>
  <c r="CL1157" i="2" s="1" a="1"/>
  <c r="CL1157" i="2" s="1"/>
  <c r="CJ1158" i="2"/>
  <c r="CP365" i="2" l="1"/>
  <c r="CN366" i="2" s="1"/>
  <c r="CK1158" i="2"/>
  <c r="CL1158" i="2" s="1" a="1"/>
  <c r="CL1158" i="2" s="1"/>
  <c r="CJ1159" i="2"/>
  <c r="CR365" i="2" l="1"/>
  <c r="CT365" i="2" s="1"/>
  <c r="CO366" i="2"/>
  <c r="CN367" i="2" s="1"/>
  <c r="CV367" i="2" s="1" a="1"/>
  <c r="CV367" i="2" s="1"/>
  <c r="CV366" i="2" a="1"/>
  <c r="CV366" i="2" s="1"/>
  <c r="CX366" i="2"/>
  <c r="CQ366" i="2"/>
  <c r="CS366" i="2" s="1"/>
  <c r="CP366" i="2"/>
  <c r="CK1159" i="2"/>
  <c r="CL1159" i="2" s="1" a="1"/>
  <c r="CL1159" i="2" s="1"/>
  <c r="CJ1160" i="2"/>
  <c r="CR366" i="2" l="1"/>
  <c r="CT366" i="2" s="1"/>
  <c r="CX367" i="2"/>
  <c r="CO367" i="2"/>
  <c r="CN368" i="2" s="1"/>
  <c r="CO368" i="2" s="1"/>
  <c r="CP367" i="2"/>
  <c r="CQ367" i="2"/>
  <c r="CS367" i="2" s="1"/>
  <c r="CK1160" i="2"/>
  <c r="CL1160" i="2" s="1" a="1"/>
  <c r="CL1160" i="2" s="1"/>
  <c r="CJ1161" i="2"/>
  <c r="CP368" i="2" l="1"/>
  <c r="CN369" i="2" s="1"/>
  <c r="CV369" i="2" s="1" a="1"/>
  <c r="CV369" i="2" s="1"/>
  <c r="CQ368" i="2"/>
  <c r="CS368" i="2" s="1"/>
  <c r="CV368" i="2" a="1"/>
  <c r="CV368" i="2" s="1"/>
  <c r="CR367" i="2"/>
  <c r="CT367" i="2" s="1"/>
  <c r="CX368" i="2"/>
  <c r="CX369" i="2"/>
  <c r="CO369" i="2"/>
  <c r="CK1161" i="2"/>
  <c r="CL1161" i="2" s="1" a="1"/>
  <c r="CL1161" i="2" s="1"/>
  <c r="CJ1162" i="2"/>
  <c r="CR368" i="2" l="1"/>
  <c r="CT368" i="2" s="1"/>
  <c r="CQ369" i="2"/>
  <c r="CS369" i="2" s="1"/>
  <c r="CP369" i="2"/>
  <c r="CN370" i="2" s="1"/>
  <c r="CJ1163" i="2"/>
  <c r="CK1162" i="2"/>
  <c r="CL1162" i="2" s="1" a="1"/>
  <c r="CL1162" i="2" s="1"/>
  <c r="CX370" i="2" l="1"/>
  <c r="CV370" i="2" a="1"/>
  <c r="CV370" i="2" s="1"/>
  <c r="CQ370" i="2"/>
  <c r="CS370" i="2" s="1"/>
  <c r="CO370" i="2"/>
  <c r="CN371" i="2" s="1"/>
  <c r="CX371" i="2" s="1"/>
  <c r="CP370" i="2"/>
  <c r="CR369" i="2"/>
  <c r="CT369" i="2" s="1"/>
  <c r="CJ1164" i="2"/>
  <c r="CK1163" i="2"/>
  <c r="CL1163" i="2" s="1" a="1"/>
  <c r="CL1163" i="2" s="1"/>
  <c r="CQ371" i="2" l="1"/>
  <c r="CS371" i="2" s="1"/>
  <c r="CR370" i="2"/>
  <c r="CT370" i="2" s="1"/>
  <c r="CP371" i="2"/>
  <c r="CO371" i="2"/>
  <c r="CN372" i="2" s="1"/>
  <c r="CX372" i="2" s="1"/>
  <c r="CV371" i="2" a="1"/>
  <c r="CV371" i="2" s="1"/>
  <c r="CK1164" i="2"/>
  <c r="CL1164" i="2" s="1" a="1"/>
  <c r="CL1164" i="2" s="1"/>
  <c r="CJ1165" i="2"/>
  <c r="CR371" i="2" l="1"/>
  <c r="CT371" i="2" s="1"/>
  <c r="CQ372" i="2"/>
  <c r="CS372" i="2" s="1"/>
  <c r="CO372" i="2"/>
  <c r="CN373" i="2" s="1"/>
  <c r="CX373" i="2" s="1"/>
  <c r="CV372" i="2" a="1"/>
  <c r="CV372" i="2" s="1"/>
  <c r="CP372" i="2"/>
  <c r="CJ1166" i="2"/>
  <c r="CK1165" i="2"/>
  <c r="CL1165" i="2" s="1" a="1"/>
  <c r="CL1165" i="2" s="1"/>
  <c r="CV373" i="2" l="1" a="1"/>
  <c r="CV373" i="2" s="1"/>
  <c r="CR372" i="2"/>
  <c r="CT372" i="2" s="1"/>
  <c r="CQ373" i="2"/>
  <c r="CS373" i="2" s="1"/>
  <c r="CO373" i="2"/>
  <c r="CN374" i="2" s="1"/>
  <c r="CX374" i="2" s="1"/>
  <c r="CP373" i="2"/>
  <c r="CJ1167" i="2"/>
  <c r="CK1166" i="2"/>
  <c r="CL1166" i="2" s="1" a="1"/>
  <c r="CL1166" i="2" s="1"/>
  <c r="CO374" i="2" l="1"/>
  <c r="CN375" i="2" s="1"/>
  <c r="CX375" i="2" s="1"/>
  <c r="CV374" i="2" a="1"/>
  <c r="CV374" i="2" s="1"/>
  <c r="CP374" i="2"/>
  <c r="CQ374" i="2"/>
  <c r="CS374" i="2" s="1"/>
  <c r="CR373" i="2"/>
  <c r="CT373" i="2" s="1"/>
  <c r="CJ1168" i="2"/>
  <c r="CK1167" i="2"/>
  <c r="CL1167" i="2" s="1" a="1"/>
  <c r="CL1167" i="2" s="1"/>
  <c r="CR374" i="2" l="1"/>
  <c r="CT374" i="2" s="1"/>
  <c r="CQ375" i="2"/>
  <c r="CS375" i="2" s="1"/>
  <c r="CV375" i="2" a="1"/>
  <c r="CV375" i="2" s="1"/>
  <c r="CP375" i="2"/>
  <c r="CO375" i="2"/>
  <c r="CN376" i="2" s="1"/>
  <c r="CX376" i="2" s="1"/>
  <c r="CJ1169" i="2"/>
  <c r="CK1168" i="2"/>
  <c r="CL1168" i="2" s="1" a="1"/>
  <c r="CL1168" i="2" s="1"/>
  <c r="CV376" i="2" l="1" a="1"/>
  <c r="CV376" i="2" s="1"/>
  <c r="CR375" i="2"/>
  <c r="CT375" i="2" s="1"/>
  <c r="CO376" i="2"/>
  <c r="CN377" i="2" s="1"/>
  <c r="CX377" i="2" s="1"/>
  <c r="CP376" i="2"/>
  <c r="CQ376" i="2"/>
  <c r="CS376" i="2" s="1"/>
  <c r="CK1169" i="2"/>
  <c r="CL1169" i="2" s="1" a="1"/>
  <c r="CL1169" i="2" s="1"/>
  <c r="CJ1170" i="2"/>
  <c r="CO377" i="2" l="1"/>
  <c r="CN378" i="2" s="1"/>
  <c r="CX378" i="2" s="1"/>
  <c r="CP377" i="2"/>
  <c r="CV377" i="2" a="1"/>
  <c r="CV377" i="2" s="1"/>
  <c r="CQ377" i="2"/>
  <c r="CS377" i="2" s="1"/>
  <c r="CR376" i="2"/>
  <c r="CT376" i="2" s="1"/>
  <c r="CK1170" i="2"/>
  <c r="CL1170" i="2" s="1" a="1"/>
  <c r="CL1170" i="2" s="1"/>
  <c r="CJ1171" i="2"/>
  <c r="CO378" i="2" l="1"/>
  <c r="CV378" i="2" a="1"/>
  <c r="CV378" i="2" s="1"/>
  <c r="CR377" i="2"/>
  <c r="CT377" i="2" s="1"/>
  <c r="CQ378" i="2"/>
  <c r="CS378" i="2" s="1"/>
  <c r="CP378" i="2"/>
  <c r="CJ1172" i="2"/>
  <c r="CK1171" i="2"/>
  <c r="CL1171" i="2" s="1" a="1"/>
  <c r="CL1171" i="2" s="1"/>
  <c r="CN379" i="2" l="1"/>
  <c r="CX379" i="2" s="1"/>
  <c r="CR378" i="2"/>
  <c r="CT378" i="2" s="1"/>
  <c r="CQ379" i="2"/>
  <c r="CS379" i="2" s="1"/>
  <c r="CO379" i="2"/>
  <c r="CV379" i="2" a="1"/>
  <c r="CV379" i="2" s="1"/>
  <c r="CJ1173" i="2"/>
  <c r="CK1172" i="2"/>
  <c r="CL1172" i="2" s="1" a="1"/>
  <c r="CL1172" i="2" s="1"/>
  <c r="CP379" i="2" l="1"/>
  <c r="CN380" i="2" s="1"/>
  <c r="CJ1174" i="2"/>
  <c r="CK1173" i="2"/>
  <c r="CL1173" i="2" s="1" a="1"/>
  <c r="CL1173" i="2" s="1"/>
  <c r="CQ380" i="2" l="1"/>
  <c r="CS380" i="2" s="1"/>
  <c r="CV380" i="2" a="1"/>
  <c r="CV380" i="2" s="1"/>
  <c r="CR379" i="2"/>
  <c r="CT379" i="2" s="1"/>
  <c r="CX380" i="2"/>
  <c r="CP380" i="2"/>
  <c r="CO380" i="2"/>
  <c r="CN381" i="2" s="1"/>
  <c r="CX381" i="2" s="1"/>
  <c r="CJ1175" i="2"/>
  <c r="CK1174" i="2"/>
  <c r="CL1174" i="2" s="1" a="1"/>
  <c r="CL1174" i="2" s="1"/>
  <c r="CP381" i="2" l="1"/>
  <c r="CQ381" i="2"/>
  <c r="CS381" i="2" s="1"/>
  <c r="CR380" i="2"/>
  <c r="CT380" i="2" s="1"/>
  <c r="CO381" i="2"/>
  <c r="CN382" i="2" s="1"/>
  <c r="CX382" i="2" s="1"/>
  <c r="CV381" i="2" a="1"/>
  <c r="CV381" i="2" s="1"/>
  <c r="CK1175" i="2"/>
  <c r="CL1175" i="2" s="1" a="1"/>
  <c r="CL1175" i="2" s="1"/>
  <c r="CJ1176" i="2"/>
  <c r="CV382" i="2" l="1" a="1"/>
  <c r="CV382" i="2" s="1"/>
  <c r="CP382" i="2"/>
  <c r="CR381" i="2"/>
  <c r="CT381" i="2" s="1"/>
  <c r="CQ382" i="2"/>
  <c r="CS382" i="2" s="1"/>
  <c r="CO382" i="2"/>
  <c r="CN383" i="2" s="1"/>
  <c r="CX383" i="2" s="1"/>
  <c r="CK1176" i="2"/>
  <c r="CL1176" i="2" s="1" a="1"/>
  <c r="CL1176" i="2" s="1"/>
  <c r="CJ1177" i="2"/>
  <c r="CO383" i="2" l="1"/>
  <c r="CN384" i="2" s="1"/>
  <c r="CX384" i="2" s="1"/>
  <c r="CV383" i="2" a="1"/>
  <c r="CV383" i="2" s="1"/>
  <c r="CP383" i="2"/>
  <c r="CR382" i="2"/>
  <c r="CT382" i="2" s="1"/>
  <c r="CQ383" i="2"/>
  <c r="CS383" i="2" s="1"/>
  <c r="CK1177" i="2"/>
  <c r="CL1177" i="2" s="1" a="1"/>
  <c r="CL1177" i="2" s="1"/>
  <c r="CJ1178" i="2"/>
  <c r="CR383" i="2" l="1"/>
  <c r="CT383" i="2" s="1"/>
  <c r="CQ384" i="2"/>
  <c r="CS384" i="2" s="1"/>
  <c r="CV384" i="2" a="1"/>
  <c r="CV384" i="2" s="1"/>
  <c r="CP384" i="2"/>
  <c r="CO384" i="2"/>
  <c r="CN385" i="2" s="1"/>
  <c r="CX385" i="2" s="1"/>
  <c r="CK1178" i="2"/>
  <c r="CL1178" i="2" s="1" a="1"/>
  <c r="CL1178" i="2" s="1"/>
  <c r="CJ1179" i="2"/>
  <c r="CP385" i="2" l="1"/>
  <c r="CV385" i="2" a="1"/>
  <c r="CV385" i="2" s="1"/>
  <c r="CQ385" i="2"/>
  <c r="CS385" i="2" s="1"/>
  <c r="CR384" i="2"/>
  <c r="CT384" i="2" s="1"/>
  <c r="CO385" i="2"/>
  <c r="CN386" i="2" s="1"/>
  <c r="CX386" i="2" s="1"/>
  <c r="CK1179" i="2"/>
  <c r="CL1179" i="2" s="1" a="1"/>
  <c r="CL1179" i="2" s="1"/>
  <c r="CJ1180" i="2"/>
  <c r="CV386" i="2" l="1" a="1"/>
  <c r="CV386" i="2" s="1"/>
  <c r="CO386" i="2"/>
  <c r="CN387" i="2" s="1"/>
  <c r="CX387" i="2" s="1"/>
  <c r="CR385" i="2"/>
  <c r="CT385" i="2" s="1"/>
  <c r="CP386" i="2"/>
  <c r="CQ386" i="2"/>
  <c r="CS386" i="2" s="1"/>
  <c r="CJ1181" i="2"/>
  <c r="CK1180" i="2"/>
  <c r="CL1180" i="2" s="1" a="1"/>
  <c r="CL1180" i="2" s="1"/>
  <c r="CR386" i="2" l="1"/>
  <c r="CT386" i="2" s="1"/>
  <c r="CV387" i="2" a="1"/>
  <c r="CV387" i="2" s="1"/>
  <c r="CO387" i="2"/>
  <c r="CN388" i="2" s="1"/>
  <c r="CX388" i="2" s="1"/>
  <c r="CP387" i="2"/>
  <c r="CQ387" i="2"/>
  <c r="CS387" i="2" s="1"/>
  <c r="CK1181" i="2"/>
  <c r="CL1181" i="2" s="1" a="1"/>
  <c r="CL1181" i="2" s="1"/>
  <c r="CJ1182" i="2"/>
  <c r="CQ388" i="2" l="1"/>
  <c r="CS388" i="2" s="1"/>
  <c r="CO388" i="2"/>
  <c r="CN389" i="2" s="1"/>
  <c r="CX389" i="2" s="1"/>
  <c r="CR387" i="2"/>
  <c r="CT387" i="2" s="1"/>
  <c r="CV388" i="2" a="1"/>
  <c r="CV388" i="2" s="1"/>
  <c r="CP388" i="2"/>
  <c r="CK1182" i="2"/>
  <c r="CL1182" i="2" s="1" a="1"/>
  <c r="CL1182" i="2" s="1"/>
  <c r="CJ1183" i="2"/>
  <c r="CV389" i="2" l="1" a="1"/>
  <c r="CV389" i="2" s="1"/>
  <c r="CR388" i="2"/>
  <c r="CT388" i="2" s="1"/>
  <c r="CQ389" i="2"/>
  <c r="CS389" i="2" s="1"/>
  <c r="CP389" i="2"/>
  <c r="CO389" i="2"/>
  <c r="CN390" i="2" s="1"/>
  <c r="CX390" i="2" s="1"/>
  <c r="CJ1184" i="2"/>
  <c r="CK1183" i="2"/>
  <c r="CL1183" i="2" s="1" a="1"/>
  <c r="CL1183" i="2" s="1"/>
  <c r="CO390" i="2" l="1"/>
  <c r="CN391" i="2" s="1"/>
  <c r="CX391" i="2" s="1"/>
  <c r="CV390" i="2" a="1"/>
  <c r="CV390" i="2" s="1"/>
  <c r="CP390" i="2"/>
  <c r="CR389" i="2"/>
  <c r="CT389" i="2" s="1"/>
  <c r="CQ390" i="2"/>
  <c r="CS390" i="2" s="1"/>
  <c r="CJ1185" i="2"/>
  <c r="CK1184" i="2"/>
  <c r="CL1184" i="2" s="1" a="1"/>
  <c r="CL1184" i="2" s="1"/>
  <c r="CR390" i="2" l="1"/>
  <c r="CT390" i="2" s="1"/>
  <c r="CQ391" i="2"/>
  <c r="CS391" i="2" s="1"/>
  <c r="CO391" i="2"/>
  <c r="CN392" i="2" s="1"/>
  <c r="CX392" i="2" s="1"/>
  <c r="CP391" i="2"/>
  <c r="CV391" i="2" a="1"/>
  <c r="CV391" i="2" s="1"/>
  <c r="CK1185" i="2"/>
  <c r="CL1185" i="2" s="1" a="1"/>
  <c r="CL1185" i="2" s="1"/>
  <c r="CJ1186" i="2"/>
  <c r="CV392" i="2" l="1" a="1"/>
  <c r="CV392" i="2" s="1"/>
  <c r="CQ392" i="2"/>
  <c r="CS392" i="2" s="1"/>
  <c r="CO392" i="2"/>
  <c r="CN393" i="2" s="1"/>
  <c r="CX393" i="2" s="1"/>
  <c r="CP392" i="2"/>
  <c r="CR391" i="2"/>
  <c r="CT391" i="2" s="1"/>
  <c r="CJ1187" i="2"/>
  <c r="CK1186" i="2"/>
  <c r="CL1186" i="2" s="1" a="1"/>
  <c r="CL1186" i="2" s="1"/>
  <c r="CR392" i="2" l="1"/>
  <c r="CT392" i="2" s="1"/>
  <c r="CV393" i="2" a="1"/>
  <c r="CV393" i="2" s="1"/>
  <c r="CP393" i="2"/>
  <c r="CO393" i="2"/>
  <c r="CN394" i="2" s="1"/>
  <c r="CX394" i="2" s="1"/>
  <c r="CQ393" i="2"/>
  <c r="CS393" i="2" s="1"/>
  <c r="CK1187" i="2"/>
  <c r="CL1187" i="2" s="1" a="1"/>
  <c r="CL1187" i="2" s="1"/>
  <c r="CJ1188" i="2"/>
  <c r="CR393" i="2" l="1"/>
  <c r="CT393" i="2" s="1"/>
  <c r="CP394" i="2"/>
  <c r="CQ394" i="2"/>
  <c r="CS394" i="2" s="1"/>
  <c r="CV394" i="2" a="1"/>
  <c r="CV394" i="2" s="1"/>
  <c r="CO394" i="2"/>
  <c r="CN395" i="2" s="1"/>
  <c r="CX395" i="2" s="1"/>
  <c r="CK1188" i="2"/>
  <c r="CL1188" i="2" s="1" a="1"/>
  <c r="CL1188" i="2" s="1"/>
  <c r="CJ1189" i="2"/>
  <c r="CP395" i="2" l="1"/>
  <c r="CV395" i="2" a="1"/>
  <c r="CV395" i="2" s="1"/>
  <c r="CR394" i="2"/>
  <c r="CT394" i="2" s="1"/>
  <c r="CQ395" i="2"/>
  <c r="CS395" i="2" s="1"/>
  <c r="CO395" i="2"/>
  <c r="CN396" i="2" s="1"/>
  <c r="CX396" i="2" s="1"/>
  <c r="CJ1190" i="2"/>
  <c r="CK1189" i="2"/>
  <c r="CL1189" i="2" s="1" a="1"/>
  <c r="CL1189" i="2" s="1"/>
  <c r="CQ396" i="2" l="1"/>
  <c r="CS396" i="2" s="1"/>
  <c r="CR395" i="2"/>
  <c r="CT395" i="2" s="1"/>
  <c r="CV396" i="2" a="1"/>
  <c r="CV396" i="2" s="1"/>
  <c r="CP396" i="2"/>
  <c r="CO396" i="2"/>
  <c r="CN397" i="2" s="1"/>
  <c r="CX397" i="2" s="1"/>
  <c r="CK1190" i="2"/>
  <c r="CL1190" i="2" s="1" a="1"/>
  <c r="CL1190" i="2" s="1"/>
  <c r="CJ1191" i="2"/>
  <c r="CV397" i="2" l="1" a="1"/>
  <c r="CV397" i="2" s="1"/>
  <c r="CP397" i="2"/>
  <c r="CQ397" i="2"/>
  <c r="CS397" i="2" s="1"/>
  <c r="CR396" i="2"/>
  <c r="CT396" i="2" s="1"/>
  <c r="CO397" i="2"/>
  <c r="CN398" i="2" s="1"/>
  <c r="CX398" i="2" s="1"/>
  <c r="CJ1192" i="2"/>
  <c r="CK1191" i="2"/>
  <c r="CL1191" i="2" s="1" a="1"/>
  <c r="CL1191" i="2" s="1"/>
  <c r="CV398" i="2" l="1" a="1"/>
  <c r="CV398" i="2" s="1"/>
  <c r="CP398" i="2"/>
  <c r="CO398" i="2"/>
  <c r="CN399" i="2" s="1"/>
  <c r="CX399" i="2" s="1"/>
  <c r="CQ398" i="2"/>
  <c r="CS398" i="2" s="1"/>
  <c r="CR397" i="2"/>
  <c r="CT397" i="2" s="1"/>
  <c r="CJ1193" i="2"/>
  <c r="CK1192" i="2"/>
  <c r="CL1192" i="2" s="1" a="1"/>
  <c r="CL1192" i="2" s="1"/>
  <c r="CO399" i="2" l="1"/>
  <c r="CV399" i="2" a="1"/>
  <c r="CV399" i="2" s="1"/>
  <c r="CP399" i="2"/>
  <c r="CR398" i="2"/>
  <c r="CT398" i="2" s="1"/>
  <c r="CQ399" i="2"/>
  <c r="CS399" i="2" s="1"/>
  <c r="CJ1194" i="2"/>
  <c r="CK1193" i="2"/>
  <c r="CL1193" i="2" s="1" a="1"/>
  <c r="CL1193" i="2" s="1"/>
  <c r="CN400" i="2" l="1"/>
  <c r="CX400" i="2" s="1"/>
  <c r="CK1194" i="2"/>
  <c r="CL1194" i="2" s="1" a="1"/>
  <c r="CL1194" i="2" s="1"/>
  <c r="CJ1195" i="2"/>
  <c r="CR399" i="2" l="1"/>
  <c r="CT399" i="2" s="1"/>
  <c r="CV400" i="2" a="1"/>
  <c r="CV400" i="2" s="1"/>
  <c r="CO400" i="2"/>
  <c r="CN401" i="2" s="1"/>
  <c r="CX401" i="2" s="1"/>
  <c r="CP400" i="2"/>
  <c r="CQ400" i="2"/>
  <c r="CS400" i="2" s="1"/>
  <c r="CJ1196" i="2"/>
  <c r="CK1195" i="2"/>
  <c r="CL1195" i="2" s="1" a="1"/>
  <c r="CL1195" i="2" s="1"/>
  <c r="CV401" i="2" l="1" a="1"/>
  <c r="CV401" i="2" s="1"/>
  <c r="CP401" i="2"/>
  <c r="CO401" i="2"/>
  <c r="CN402" i="2" s="1"/>
  <c r="CX402" i="2" s="1"/>
  <c r="CQ401" i="2"/>
  <c r="CS401" i="2" s="1"/>
  <c r="CR400" i="2"/>
  <c r="CT400" i="2" s="1"/>
  <c r="CJ1197" i="2"/>
  <c r="CK1196" i="2"/>
  <c r="CL1196" i="2" s="1" a="1"/>
  <c r="CL1196" i="2" s="1"/>
  <c r="CQ402" i="2" l="1"/>
  <c r="CS402" i="2" s="1"/>
  <c r="CP402" i="2"/>
  <c r="CO402" i="2"/>
  <c r="CN403" i="2" s="1"/>
  <c r="CX403" i="2" s="1"/>
  <c r="CR401" i="2"/>
  <c r="CT401" i="2" s="1"/>
  <c r="CV402" i="2" a="1"/>
  <c r="CV402" i="2" s="1"/>
  <c r="CJ1198" i="2"/>
  <c r="CK1197" i="2"/>
  <c r="CL1197" i="2" s="1" a="1"/>
  <c r="CL1197" i="2" s="1"/>
  <c r="CQ403" i="2" l="1"/>
  <c r="CS403" i="2" s="1"/>
  <c r="CV403" i="2" a="1"/>
  <c r="CV403" i="2" s="1"/>
  <c r="CR402" i="2"/>
  <c r="CT402" i="2" s="1"/>
  <c r="CP403" i="2"/>
  <c r="CO403" i="2"/>
  <c r="CN404" i="2" s="1"/>
  <c r="CX404" i="2" s="1"/>
  <c r="CJ1199" i="2"/>
  <c r="CK1198" i="2"/>
  <c r="CL1198" i="2" s="1" a="1"/>
  <c r="CL1198" i="2" s="1"/>
  <c r="CQ404" i="2" l="1"/>
  <c r="CS404" i="2" s="1"/>
  <c r="CP404" i="2"/>
  <c r="CO404" i="2"/>
  <c r="CN405" i="2" s="1"/>
  <c r="CX405" i="2" s="1"/>
  <c r="CV404" i="2" a="1"/>
  <c r="CV404" i="2" s="1"/>
  <c r="CR403" i="2"/>
  <c r="CT403" i="2" s="1"/>
  <c r="CK1199" i="2"/>
  <c r="CL1199" i="2" s="1" a="1"/>
  <c r="CL1199" i="2" s="1"/>
  <c r="CJ1200" i="2"/>
  <c r="CQ405" i="2" l="1"/>
  <c r="CS405" i="2" s="1"/>
  <c r="CV405" i="2" a="1"/>
  <c r="CV405" i="2" s="1"/>
  <c r="CO405" i="2"/>
  <c r="CN406" i="2" s="1"/>
  <c r="CX406" i="2" s="1"/>
  <c r="CR404" i="2"/>
  <c r="CT404" i="2" s="1"/>
  <c r="CP405" i="2"/>
  <c r="CK1200" i="2"/>
  <c r="CL1200" i="2" s="1" a="1"/>
  <c r="CL1200" i="2" s="1"/>
  <c r="CJ1201" i="2"/>
  <c r="CQ406" i="2" l="1"/>
  <c r="CS406" i="2" s="1"/>
  <c r="CV406" i="2" a="1"/>
  <c r="CV406" i="2" s="1"/>
  <c r="CP406" i="2"/>
  <c r="CR405" i="2"/>
  <c r="CT405" i="2" s="1"/>
  <c r="CO406" i="2"/>
  <c r="CN407" i="2" s="1"/>
  <c r="CX407" i="2" s="1"/>
  <c r="CK1201" i="2"/>
  <c r="CL1201" i="2" s="1" a="1"/>
  <c r="CL1201" i="2" s="1"/>
  <c r="CJ1202" i="2"/>
  <c r="CR406" i="2" l="1"/>
  <c r="CT406" i="2" s="1"/>
  <c r="CQ407" i="2"/>
  <c r="CS407" i="2" s="1"/>
  <c r="CO407" i="2"/>
  <c r="CN408" i="2" s="1"/>
  <c r="CX408" i="2" s="1"/>
  <c r="CV407" i="2" a="1"/>
  <c r="CV407" i="2" s="1"/>
  <c r="CP407" i="2"/>
  <c r="CK1202" i="2"/>
  <c r="CL1202" i="2" s="1" a="1"/>
  <c r="CL1202" i="2" s="1"/>
  <c r="CJ1203" i="2"/>
  <c r="CV408" i="2" l="1" a="1"/>
  <c r="CV408" i="2" s="1"/>
  <c r="CR407" i="2"/>
  <c r="CT407" i="2" s="1"/>
  <c r="CO408" i="2"/>
  <c r="CN409" i="2" s="1"/>
  <c r="CX409" i="2" s="1"/>
  <c r="CQ408" i="2"/>
  <c r="CS408" i="2" s="1"/>
  <c r="CP408" i="2"/>
  <c r="CK1203" i="2"/>
  <c r="CL1203" i="2" s="1" a="1"/>
  <c r="CL1203" i="2" s="1"/>
  <c r="CJ1204" i="2"/>
  <c r="CR408" i="2" l="1"/>
  <c r="CT408" i="2" s="1"/>
  <c r="CO409" i="2"/>
  <c r="CN410" i="2" s="1"/>
  <c r="CX410" i="2" s="1"/>
  <c r="CV409" i="2" a="1"/>
  <c r="CV409" i="2" s="1"/>
  <c r="CP409" i="2"/>
  <c r="CQ409" i="2"/>
  <c r="CS409" i="2" s="1"/>
  <c r="CJ1205" i="2"/>
  <c r="CK1204" i="2"/>
  <c r="CL1204" i="2" s="1" a="1"/>
  <c r="CL1204" i="2" s="1"/>
  <c r="CQ410" i="2" l="1"/>
  <c r="CS410" i="2" s="1"/>
  <c r="CV410" i="2" a="1"/>
  <c r="CV410" i="2" s="1"/>
  <c r="CR409" i="2"/>
  <c r="CT409" i="2" s="1"/>
  <c r="CP410" i="2"/>
  <c r="CO410" i="2"/>
  <c r="CN411" i="2" s="1"/>
  <c r="CX411" i="2" s="1"/>
  <c r="CJ1206" i="2"/>
  <c r="CK1205" i="2"/>
  <c r="CL1205" i="2" s="1" a="1"/>
  <c r="CL1205" i="2" s="1"/>
  <c r="CV411" i="2" l="1" a="1"/>
  <c r="CV411" i="2" s="1"/>
  <c r="CQ411" i="2"/>
  <c r="CS411" i="2" s="1"/>
  <c r="CP411" i="2"/>
  <c r="CR410" i="2"/>
  <c r="CT410" i="2" s="1"/>
  <c r="CO411" i="2"/>
  <c r="CN412" i="2" s="1"/>
  <c r="CX412" i="2" s="1"/>
  <c r="CK1206" i="2"/>
  <c r="CL1206" i="2" s="1" a="1"/>
  <c r="CL1206" i="2" s="1"/>
  <c r="CJ1207" i="2"/>
  <c r="CQ412" i="2" l="1"/>
  <c r="CS412" i="2" s="1"/>
  <c r="CV412" i="2" a="1"/>
  <c r="CV412" i="2" s="1"/>
  <c r="CO412" i="2"/>
  <c r="CN413" i="2" s="1"/>
  <c r="CX413" i="2" s="1"/>
  <c r="CP412" i="2"/>
  <c r="CR411" i="2"/>
  <c r="CT411" i="2" s="1"/>
  <c r="CK1207" i="2"/>
  <c r="CL1207" i="2" s="1" a="1"/>
  <c r="CL1207" i="2" s="1"/>
  <c r="CJ1208" i="2"/>
  <c r="CP413" i="2" l="1"/>
  <c r="CO413" i="2"/>
  <c r="CN414" i="2" s="1"/>
  <c r="CX414" i="2" s="1"/>
  <c r="CQ413" i="2"/>
  <c r="CS413" i="2" s="1"/>
  <c r="CR412" i="2"/>
  <c r="CT412" i="2" s="1"/>
  <c r="CV413" i="2" a="1"/>
  <c r="CV413" i="2" s="1"/>
  <c r="CK1208" i="2"/>
  <c r="CL1208" i="2" s="1" a="1"/>
  <c r="CL1208" i="2" s="1"/>
  <c r="CJ1209" i="2"/>
  <c r="CP414" i="2" l="1"/>
  <c r="CR413" i="2"/>
  <c r="CT413" i="2" s="1"/>
  <c r="CO414" i="2"/>
  <c r="CN415" i="2" s="1"/>
  <c r="CX415" i="2" s="1"/>
  <c r="CV414" i="2" a="1"/>
  <c r="CV414" i="2" s="1"/>
  <c r="CQ414" i="2"/>
  <c r="CS414" i="2" s="1"/>
  <c r="CK1209" i="2"/>
  <c r="CL1209" i="2" s="1" a="1"/>
  <c r="CL1209" i="2" s="1"/>
  <c r="CJ1210" i="2"/>
  <c r="CQ415" i="2" l="1"/>
  <c r="CS415" i="2" s="1"/>
  <c r="CV415" i="2" a="1"/>
  <c r="CV415" i="2" s="1"/>
  <c r="CP415" i="2"/>
  <c r="CR414" i="2"/>
  <c r="CT414" i="2" s="1"/>
  <c r="CO415" i="2"/>
  <c r="CN416" i="2" s="1"/>
  <c r="CX416" i="2" s="1"/>
  <c r="CJ1211" i="2"/>
  <c r="CK1210" i="2"/>
  <c r="CL1210" i="2" s="1" a="1"/>
  <c r="CL1210" i="2" s="1"/>
  <c r="CR415" i="2" l="1"/>
  <c r="CT415" i="2" s="1"/>
  <c r="CP416" i="2"/>
  <c r="CO416" i="2"/>
  <c r="CN417" i="2" s="1"/>
  <c r="CX417" i="2" s="1"/>
  <c r="CV416" i="2" a="1"/>
  <c r="CV416" i="2" s="1"/>
  <c r="CQ416" i="2"/>
  <c r="CS416" i="2" s="1"/>
  <c r="CK1211" i="2"/>
  <c r="CL1211" i="2" s="1" a="1"/>
  <c r="CL1211" i="2" s="1"/>
  <c r="CJ1212" i="2"/>
  <c r="CV417" i="2" l="1" a="1"/>
  <c r="CV417" i="2" s="1"/>
  <c r="CP417" i="2"/>
  <c r="CO417" i="2"/>
  <c r="CN418" i="2" s="1"/>
  <c r="CX418" i="2" s="1"/>
  <c r="CR416" i="2"/>
  <c r="CT416" i="2" s="1"/>
  <c r="CQ417" i="2"/>
  <c r="CS417" i="2" s="1"/>
  <c r="CK1212" i="2"/>
  <c r="CL1212" i="2" s="1" a="1"/>
  <c r="CL1212" i="2" s="1"/>
  <c r="CJ1213" i="2"/>
  <c r="CR417" i="2" l="1"/>
  <c r="CT417" i="2" s="1"/>
  <c r="CV418" i="2" a="1"/>
  <c r="CV418" i="2" s="1"/>
  <c r="CP418" i="2"/>
  <c r="CQ418" i="2"/>
  <c r="CS418" i="2" s="1"/>
  <c r="CO418" i="2"/>
  <c r="CN419" i="2" s="1"/>
  <c r="CX419" i="2" s="1"/>
  <c r="CJ1214" i="2"/>
  <c r="CK1213" i="2"/>
  <c r="CL1213" i="2" s="1" a="1"/>
  <c r="CL1213" i="2" s="1"/>
  <c r="CR418" i="2" l="1"/>
  <c r="CT418" i="2" s="1"/>
  <c r="CO419" i="2"/>
  <c r="CP419" i="2"/>
  <c r="CV419" i="2" a="1"/>
  <c r="CV419" i="2" s="1"/>
  <c r="CQ419" i="2"/>
  <c r="CS419" i="2" s="1"/>
  <c r="CJ1215" i="2"/>
  <c r="CK1214" i="2"/>
  <c r="CL1214" i="2" s="1" a="1"/>
  <c r="CL1214" i="2" s="1"/>
  <c r="CN420" i="2" l="1"/>
  <c r="CX420" i="2" s="1"/>
  <c r="CV420" i="2" a="1"/>
  <c r="CV420" i="2" s="1"/>
  <c r="CP420" i="2"/>
  <c r="CO420" i="2"/>
  <c r="CN421" i="2" s="1"/>
  <c r="CX421" i="2" s="1"/>
  <c r="CR419" i="2"/>
  <c r="CT419" i="2" s="1"/>
  <c r="CQ420" i="2"/>
  <c r="CS420" i="2" s="1"/>
  <c r="CK1215" i="2"/>
  <c r="CL1215" i="2" s="1" a="1"/>
  <c r="CL1215" i="2" s="1"/>
  <c r="CJ1216" i="2"/>
  <c r="CQ421" i="2" l="1"/>
  <c r="CS421" i="2" s="1"/>
  <c r="CV421" i="2" a="1"/>
  <c r="CV421" i="2" s="1"/>
  <c r="CP421" i="2"/>
  <c r="CR420" i="2"/>
  <c r="CT420" i="2" s="1"/>
  <c r="CO421" i="2"/>
  <c r="CJ1217" i="2"/>
  <c r="CK1216" i="2"/>
  <c r="CL1216" i="2" s="1" a="1"/>
  <c r="CL1216" i="2" s="1"/>
  <c r="CN422" i="2" l="1"/>
  <c r="CX422" i="2" s="1"/>
  <c r="CV422" i="2" a="1"/>
  <c r="CV422" i="2" s="1"/>
  <c r="CQ422" i="2"/>
  <c r="CS422" i="2" s="1"/>
  <c r="CR421" i="2"/>
  <c r="CT421" i="2" s="1"/>
  <c r="CO422" i="2"/>
  <c r="CN423" i="2" s="1"/>
  <c r="CX423" i="2" s="1"/>
  <c r="CP422" i="2"/>
  <c r="CK1217" i="2"/>
  <c r="CL1217" i="2" s="1" a="1"/>
  <c r="CL1217" i="2" s="1"/>
  <c r="CJ1218" i="2"/>
  <c r="CQ423" i="2" l="1"/>
  <c r="CS423" i="2" s="1"/>
  <c r="CP423" i="2"/>
  <c r="CO423" i="2"/>
  <c r="CN424" i="2" s="1"/>
  <c r="CX424" i="2" s="1"/>
  <c r="CV423" i="2" a="1"/>
  <c r="CV423" i="2" s="1"/>
  <c r="CR422" i="2"/>
  <c r="CT422" i="2" s="1"/>
  <c r="CK1218" i="2"/>
  <c r="CL1218" i="2" s="1" a="1"/>
  <c r="CL1218" i="2" s="1"/>
  <c r="CJ1219" i="2"/>
  <c r="CQ424" i="2" l="1"/>
  <c r="CS424" i="2" s="1"/>
  <c r="CR423" i="2"/>
  <c r="CT423" i="2" s="1"/>
  <c r="CP424" i="2"/>
  <c r="CO424" i="2"/>
  <c r="CN425" i="2" s="1"/>
  <c r="CX425" i="2" s="1"/>
  <c r="CV424" i="2" a="1"/>
  <c r="CV424" i="2" s="1"/>
  <c r="CK1219" i="2"/>
  <c r="CL1219" i="2" s="1" a="1"/>
  <c r="CL1219" i="2" s="1"/>
  <c r="CJ1220" i="2"/>
  <c r="CQ425" i="2" l="1"/>
  <c r="CS425" i="2" s="1"/>
  <c r="CV425" i="2" a="1"/>
  <c r="CV425" i="2" s="1"/>
  <c r="CP425" i="2"/>
  <c r="CR424" i="2"/>
  <c r="CT424" i="2" s="1"/>
  <c r="CO425" i="2"/>
  <c r="CN426" i="2" s="1"/>
  <c r="CX426" i="2" s="1"/>
  <c r="CJ1221" i="2"/>
  <c r="CK1220" i="2"/>
  <c r="CL1220" i="2" s="1" a="1"/>
  <c r="CL1220" i="2" s="1"/>
  <c r="CV426" i="2" l="1" a="1"/>
  <c r="CV426" i="2" s="1"/>
  <c r="CO426" i="2"/>
  <c r="CN427" i="2" s="1"/>
  <c r="CX427" i="2" s="1"/>
  <c r="CP426" i="2"/>
  <c r="CQ426" i="2"/>
  <c r="CS426" i="2" s="1"/>
  <c r="CR425" i="2"/>
  <c r="CT425" i="2" s="1"/>
  <c r="CK1221" i="2"/>
  <c r="CL1221" i="2" s="1" a="1"/>
  <c r="CL1221" i="2" s="1"/>
  <c r="CJ1222" i="2"/>
  <c r="CQ427" i="2" l="1"/>
  <c r="CS427" i="2" s="1"/>
  <c r="CR426" i="2"/>
  <c r="CT426" i="2" s="1"/>
  <c r="CV427" i="2" a="1"/>
  <c r="CV427" i="2" s="1"/>
  <c r="CO427" i="2"/>
  <c r="CN428" i="2" s="1"/>
  <c r="CX428" i="2" s="1"/>
  <c r="CP427" i="2"/>
  <c r="CJ1223" i="2"/>
  <c r="CK1222" i="2"/>
  <c r="CL1222" i="2" s="1" a="1"/>
  <c r="CL1222" i="2" s="1"/>
  <c r="CO428" i="2" l="1"/>
  <c r="CV428" i="2" a="1"/>
  <c r="CV428" i="2" s="1"/>
  <c r="CQ428" i="2"/>
  <c r="CS428" i="2" s="1"/>
  <c r="CP428" i="2"/>
  <c r="CR427" i="2"/>
  <c r="CT427" i="2" s="1"/>
  <c r="CK1223" i="2"/>
  <c r="CL1223" i="2" s="1" a="1"/>
  <c r="CL1223" i="2" s="1"/>
  <c r="CJ1224" i="2"/>
  <c r="CN429" i="2" l="1"/>
  <c r="CX429" i="2" s="1"/>
  <c r="CK1224" i="2"/>
  <c r="CL1224" i="2" s="1" a="1"/>
  <c r="CL1224" i="2" s="1"/>
  <c r="CJ1225" i="2"/>
  <c r="CO429" i="2" l="1"/>
  <c r="CV429" i="2" a="1"/>
  <c r="CV429" i="2" s="1"/>
  <c r="CP429" i="2"/>
  <c r="CQ429" i="2"/>
  <c r="CS429" i="2" s="1"/>
  <c r="CR428" i="2"/>
  <c r="CT428" i="2" s="1"/>
  <c r="CJ1226" i="2"/>
  <c r="CK1225" i="2"/>
  <c r="CL1225" i="2" s="1" a="1"/>
  <c r="CL1225" i="2" s="1"/>
  <c r="CN430" i="2" l="1"/>
  <c r="CX430" i="2" s="1"/>
  <c r="CK1226" i="2"/>
  <c r="CL1226" i="2" s="1" a="1"/>
  <c r="CL1226" i="2" s="1"/>
  <c r="CJ1227" i="2"/>
  <c r="CQ430" i="2" l="1"/>
  <c r="CS430" i="2" s="1"/>
  <c r="CP430" i="2"/>
  <c r="CR429" i="2"/>
  <c r="CT429" i="2" s="1"/>
  <c r="CV430" i="2" a="1"/>
  <c r="CV430" i="2" s="1"/>
  <c r="CO430" i="2"/>
  <c r="CN431" i="2" s="1"/>
  <c r="CX431" i="2" s="1"/>
  <c r="CK1227" i="2"/>
  <c r="CL1227" i="2" s="1" a="1"/>
  <c r="CL1227" i="2" s="1"/>
  <c r="CJ1228" i="2"/>
  <c r="CR430" i="2" l="1"/>
  <c r="CT430" i="2" s="1"/>
  <c r="CQ431" i="2"/>
  <c r="CS431" i="2" s="1"/>
  <c r="CO431" i="2"/>
  <c r="CN432" i="2" s="1"/>
  <c r="CX432" i="2" s="1"/>
  <c r="CV431" i="2" a="1"/>
  <c r="CV431" i="2" s="1"/>
  <c r="CP431" i="2"/>
  <c r="CK1228" i="2"/>
  <c r="CL1228" i="2" s="1" a="1"/>
  <c r="CL1228" i="2" s="1"/>
  <c r="CJ1229" i="2"/>
  <c r="CP432" i="2" l="1"/>
  <c r="CO432" i="2"/>
  <c r="CN433" i="2" s="1"/>
  <c r="CX433" i="2" s="1"/>
  <c r="CR431" i="2"/>
  <c r="CT431" i="2" s="1"/>
  <c r="CQ432" i="2"/>
  <c r="CS432" i="2" s="1"/>
  <c r="CV432" i="2" a="1"/>
  <c r="CV432" i="2" s="1"/>
  <c r="CJ1230" i="2"/>
  <c r="CK1229" i="2"/>
  <c r="CL1229" i="2" s="1" a="1"/>
  <c r="CL1229" i="2" s="1"/>
  <c r="CV433" i="2" l="1" a="1"/>
  <c r="CV433" i="2" s="1"/>
  <c r="CR432" i="2"/>
  <c r="CT432" i="2" s="1"/>
  <c r="CQ433" i="2"/>
  <c r="CS433" i="2" s="1"/>
  <c r="CP433" i="2"/>
  <c r="CO433" i="2"/>
  <c r="CJ1231" i="2"/>
  <c r="CK1230" i="2"/>
  <c r="CL1230" i="2" s="1" a="1"/>
  <c r="CL1230" i="2" s="1"/>
  <c r="CN434" i="2" l="1"/>
  <c r="CX434" i="2" s="1"/>
  <c r="CJ1232" i="2"/>
  <c r="CK1231" i="2"/>
  <c r="CL1231" i="2" s="1" a="1"/>
  <c r="CL1231" i="2" s="1"/>
  <c r="CQ434" i="2" l="1"/>
  <c r="CS434" i="2" s="1"/>
  <c r="CP434" i="2"/>
  <c r="CV434" i="2" a="1"/>
  <c r="CV434" i="2" s="1"/>
  <c r="CO434" i="2"/>
  <c r="CN435" i="2" s="1"/>
  <c r="CX435" i="2" s="1"/>
  <c r="CR433" i="2"/>
  <c r="CT433" i="2" s="1"/>
  <c r="CK1232" i="2"/>
  <c r="CL1232" i="2" s="1" a="1"/>
  <c r="CL1232" i="2" s="1"/>
  <c r="CJ1233" i="2"/>
  <c r="CQ435" i="2" l="1"/>
  <c r="CS435" i="2" s="1"/>
  <c r="CV435" i="2" a="1"/>
  <c r="CV435" i="2" s="1"/>
  <c r="CR434" i="2"/>
  <c r="CT434" i="2" s="1"/>
  <c r="CP435" i="2"/>
  <c r="CO435" i="2"/>
  <c r="CK1233" i="2"/>
  <c r="CL1233" i="2" s="1" a="1"/>
  <c r="CL1233" i="2" s="1"/>
  <c r="CJ1234" i="2"/>
  <c r="CN436" i="2" l="1"/>
  <c r="CX436" i="2" s="1"/>
  <c r="CP436" i="2"/>
  <c r="CV436" i="2" a="1"/>
  <c r="CV436" i="2" s="1"/>
  <c r="CO436" i="2"/>
  <c r="CN437" i="2" s="1"/>
  <c r="CX437" i="2" s="1"/>
  <c r="CK1234" i="2"/>
  <c r="CL1234" i="2" s="1" a="1"/>
  <c r="CL1234" i="2" s="1"/>
  <c r="CJ1235" i="2"/>
  <c r="CR435" i="2" l="1"/>
  <c r="CT435" i="2" s="1"/>
  <c r="CQ436" i="2"/>
  <c r="CS436" i="2" s="1"/>
  <c r="CP437" i="2"/>
  <c r="CQ437" i="2"/>
  <c r="CS437" i="2" s="1"/>
  <c r="CR436" i="2"/>
  <c r="CT436" i="2" s="1"/>
  <c r="CO437" i="2"/>
  <c r="CN438" i="2" s="1"/>
  <c r="CX438" i="2" s="1"/>
  <c r="CV437" i="2" a="1"/>
  <c r="CV437" i="2" s="1"/>
  <c r="CJ1236" i="2"/>
  <c r="CK1235" i="2"/>
  <c r="CL1235" i="2" s="1" a="1"/>
  <c r="CL1235" i="2" s="1"/>
  <c r="CR437" i="2" l="1"/>
  <c r="CT437" i="2" s="1"/>
  <c r="CP438" i="2"/>
  <c r="CQ438" i="2"/>
  <c r="CS438" i="2" s="1"/>
  <c r="CV438" i="2" a="1"/>
  <c r="CV438" i="2" s="1"/>
  <c r="CO438" i="2"/>
  <c r="CN439" i="2" s="1"/>
  <c r="CX439" i="2" s="1"/>
  <c r="CJ1237" i="2"/>
  <c r="CK1236" i="2"/>
  <c r="CL1236" i="2" s="1" a="1"/>
  <c r="CL1236" i="2" s="1"/>
  <c r="CQ439" i="2" l="1"/>
  <c r="CS439" i="2" s="1"/>
  <c r="CV439" i="2" a="1"/>
  <c r="CV439" i="2" s="1"/>
  <c r="CR438" i="2"/>
  <c r="CT438" i="2" s="1"/>
  <c r="CO439" i="2"/>
  <c r="CN440" i="2" s="1"/>
  <c r="CX440" i="2" s="1"/>
  <c r="CP439" i="2"/>
  <c r="CJ1238" i="2"/>
  <c r="CK1237" i="2"/>
  <c r="CL1237" i="2" s="1" a="1"/>
  <c r="CL1237" i="2" s="1"/>
  <c r="CR439" i="2" l="1"/>
  <c r="CT439" i="2" s="1"/>
  <c r="CV440" i="2" a="1"/>
  <c r="CV440" i="2" s="1"/>
  <c r="CP440" i="2"/>
  <c r="CO440" i="2"/>
  <c r="CN441" i="2" s="1"/>
  <c r="CX441" i="2" s="1"/>
  <c r="CQ440" i="2"/>
  <c r="CS440" i="2" s="1"/>
  <c r="CJ1239" i="2"/>
  <c r="CK1238" i="2"/>
  <c r="CL1238" i="2" s="1" a="1"/>
  <c r="CL1238" i="2" s="1"/>
  <c r="CO441" i="2" l="1"/>
  <c r="CP441" i="2"/>
  <c r="CR440" i="2"/>
  <c r="CT440" i="2" s="1"/>
  <c r="CV441" i="2" a="1"/>
  <c r="CV441" i="2" s="1"/>
  <c r="CQ441" i="2"/>
  <c r="CS441" i="2" s="1"/>
  <c r="CJ1240" i="2"/>
  <c r="CK1239" i="2"/>
  <c r="CL1239" i="2" s="1" a="1"/>
  <c r="CL1239" i="2" s="1"/>
  <c r="CN442" i="2" l="1"/>
  <c r="CX442" i="2" s="1"/>
  <c r="CK1240" i="2"/>
  <c r="CL1240" i="2" s="1" a="1"/>
  <c r="CL1240" i="2" s="1"/>
  <c r="CJ1241" i="2"/>
  <c r="CQ442" i="2" l="1"/>
  <c r="CS442" i="2" s="1"/>
  <c r="CR441" i="2"/>
  <c r="CT441" i="2" s="1"/>
  <c r="CP442" i="2"/>
  <c r="CO442" i="2"/>
  <c r="CN443" i="2" s="1"/>
  <c r="CX443" i="2" s="1"/>
  <c r="CV442" i="2" a="1"/>
  <c r="CV442" i="2" s="1"/>
  <c r="CJ1242" i="2"/>
  <c r="CK1241" i="2"/>
  <c r="CL1241" i="2" s="1" a="1"/>
  <c r="CL1241" i="2" s="1"/>
  <c r="CO443" i="2" l="1"/>
  <c r="CR442" i="2"/>
  <c r="CT442" i="2" s="1"/>
  <c r="CP443" i="2"/>
  <c r="CQ443" i="2"/>
  <c r="CS443" i="2" s="1"/>
  <c r="CV443" i="2" a="1"/>
  <c r="CV443" i="2" s="1"/>
  <c r="CK1242" i="2"/>
  <c r="CL1242" i="2" s="1" a="1"/>
  <c r="CL1242" i="2" s="1"/>
  <c r="CJ1243" i="2"/>
  <c r="CN444" i="2" l="1"/>
  <c r="CX444" i="2" s="1"/>
  <c r="CJ1244" i="2"/>
  <c r="CK1243" i="2"/>
  <c r="CL1243" i="2" s="1" a="1"/>
  <c r="CL1243" i="2" s="1"/>
  <c r="CR443" i="2" l="1"/>
  <c r="CT443" i="2" s="1"/>
  <c r="CQ444" i="2"/>
  <c r="CS444" i="2" s="1"/>
  <c r="CP444" i="2"/>
  <c r="CV444" i="2" a="1"/>
  <c r="CV444" i="2" s="1"/>
  <c r="CO444" i="2"/>
  <c r="CN445" i="2" s="1"/>
  <c r="CX445" i="2" s="1"/>
  <c r="CK1244" i="2"/>
  <c r="CL1244" i="2" s="1" a="1"/>
  <c r="CL1244" i="2" s="1"/>
  <c r="CJ1245" i="2"/>
  <c r="CQ445" i="2" l="1"/>
  <c r="CS445" i="2" s="1"/>
  <c r="CO445" i="2"/>
  <c r="CR444" i="2"/>
  <c r="CT444" i="2" s="1"/>
  <c r="CV445" i="2" a="1"/>
  <c r="CV445" i="2" s="1"/>
  <c r="CP445" i="2"/>
  <c r="CJ1246" i="2"/>
  <c r="CK1245" i="2"/>
  <c r="CL1245" i="2" s="1" a="1"/>
  <c r="CL1245" i="2" s="1"/>
  <c r="CN446" i="2" l="1"/>
  <c r="CX446" i="2" s="1"/>
  <c r="CK1246" i="2"/>
  <c r="CL1246" i="2" s="1" a="1"/>
  <c r="CL1246" i="2" s="1"/>
  <c r="CJ1247" i="2"/>
  <c r="CV446" i="2" l="1" a="1"/>
  <c r="CV446" i="2" s="1"/>
  <c r="CO446" i="2"/>
  <c r="CR445" i="2"/>
  <c r="CT445" i="2" s="1"/>
  <c r="CQ446" i="2"/>
  <c r="CS446" i="2" s="1"/>
  <c r="CP446" i="2"/>
  <c r="CJ1248" i="2"/>
  <c r="CK1247" i="2"/>
  <c r="CL1247" i="2" s="1" a="1"/>
  <c r="CL1247" i="2" s="1"/>
  <c r="CN447" i="2" l="1"/>
  <c r="CV447" i="2" s="1" a="1"/>
  <c r="CV447" i="2" s="1"/>
  <c r="CX447" i="2"/>
  <c r="CR446" i="2"/>
  <c r="CT446" i="2" s="1"/>
  <c r="CO447" i="2"/>
  <c r="CP447" i="2"/>
  <c r="CQ447" i="2"/>
  <c r="CS447" i="2" s="1"/>
  <c r="CJ1249" i="2"/>
  <c r="CK1248" i="2"/>
  <c r="CL1248" i="2" s="1" a="1"/>
  <c r="CL1248" i="2" s="1"/>
  <c r="CN448" i="2" l="1"/>
  <c r="CK1249" i="2"/>
  <c r="CL1249" i="2" s="1" a="1"/>
  <c r="CL1249" i="2" s="1"/>
  <c r="CJ1250" i="2"/>
  <c r="CX448" i="2" l="1"/>
  <c r="CR447" i="2"/>
  <c r="CT447" i="2" s="1"/>
  <c r="CP448" i="2"/>
  <c r="CV448" i="2" a="1"/>
  <c r="CV448" i="2" s="1"/>
  <c r="CQ448" i="2"/>
  <c r="CS448" i="2" s="1"/>
  <c r="CO448" i="2"/>
  <c r="CJ1251" i="2"/>
  <c r="CK1250" i="2"/>
  <c r="CL1250" i="2" s="1" a="1"/>
  <c r="CL1250" i="2" s="1"/>
  <c r="CN449" i="2" l="1"/>
  <c r="CJ1252" i="2"/>
  <c r="CK1251" i="2"/>
  <c r="CL1251" i="2" s="1" a="1"/>
  <c r="CL1251" i="2" s="1"/>
  <c r="CX449" i="2" l="1"/>
  <c r="CV449" i="2" a="1"/>
  <c r="CV449" i="2" s="1"/>
  <c r="CO449" i="2"/>
  <c r="CR448" i="2"/>
  <c r="CT448" i="2" s="1"/>
  <c r="CQ449" i="2"/>
  <c r="CS449" i="2" s="1"/>
  <c r="CP449" i="2"/>
  <c r="CK1252" i="2"/>
  <c r="CL1252" i="2" s="1" a="1"/>
  <c r="CL1252" i="2" s="1"/>
  <c r="CJ1253" i="2"/>
  <c r="CN450" i="2" l="1"/>
  <c r="CX450" i="2"/>
  <c r="CR449" i="2"/>
  <c r="CT449" i="2" s="1"/>
  <c r="CP450" i="2"/>
  <c r="CQ450" i="2"/>
  <c r="CS450" i="2" s="1"/>
  <c r="CO450" i="2"/>
  <c r="CN451" i="2" s="1"/>
  <c r="CV450" i="2" a="1"/>
  <c r="CV450" i="2" s="1"/>
  <c r="CJ1254" i="2"/>
  <c r="CK1253" i="2"/>
  <c r="CL1253" i="2" s="1" a="1"/>
  <c r="CL1253" i="2" s="1"/>
  <c r="CX451" i="2" l="1"/>
  <c r="CQ451" i="2"/>
  <c r="CS451" i="2" s="1"/>
  <c r="CP451" i="2"/>
  <c r="CO451" i="2"/>
  <c r="CN452" i="2" s="1"/>
  <c r="CV451" i="2" a="1"/>
  <c r="CV451" i="2" s="1"/>
  <c r="CR450" i="2"/>
  <c r="CT450" i="2" s="1"/>
  <c r="CK1254" i="2"/>
  <c r="CL1254" i="2" s="1" a="1"/>
  <c r="CL1254" i="2" s="1"/>
  <c r="CJ1255" i="2"/>
  <c r="CX452" i="2" l="1"/>
  <c r="CV452" i="2" a="1"/>
  <c r="CV452" i="2" s="1"/>
  <c r="CQ452" i="2"/>
  <c r="CS452" i="2" s="1"/>
  <c r="CO452" i="2"/>
  <c r="CN453" i="2" s="1"/>
  <c r="CR451" i="2"/>
  <c r="CT451" i="2" s="1"/>
  <c r="CP452" i="2"/>
  <c r="CK1255" i="2"/>
  <c r="CL1255" i="2" s="1" a="1"/>
  <c r="CL1255" i="2" s="1"/>
  <c r="CJ1256" i="2"/>
  <c r="CX453" i="2" l="1"/>
  <c r="CP453" i="2"/>
  <c r="CR452" i="2"/>
  <c r="CT452" i="2" s="1"/>
  <c r="CQ453" i="2"/>
  <c r="CS453" i="2" s="1"/>
  <c r="CV453" i="2" a="1"/>
  <c r="CV453" i="2" s="1"/>
  <c r="CO453" i="2"/>
  <c r="CN454" i="2" s="1"/>
  <c r="CK1256" i="2"/>
  <c r="CL1256" i="2" s="1" a="1"/>
  <c r="CL1256" i="2" s="1"/>
  <c r="CJ1257" i="2"/>
  <c r="CX454" i="2" l="1"/>
  <c r="CP454" i="2"/>
  <c r="CR453" i="2"/>
  <c r="CT453" i="2" s="1"/>
  <c r="CO454" i="2"/>
  <c r="CN455" i="2" s="1"/>
  <c r="CQ454" i="2"/>
  <c r="CS454" i="2" s="1"/>
  <c r="CV454" i="2" a="1"/>
  <c r="CV454" i="2" s="1"/>
  <c r="CJ1258" i="2"/>
  <c r="CK1257" i="2"/>
  <c r="CL1257" i="2" s="1" a="1"/>
  <c r="CL1257" i="2" s="1"/>
  <c r="CX455" i="2" l="1"/>
  <c r="CR454" i="2"/>
  <c r="CT454" i="2" s="1"/>
  <c r="CP455" i="2"/>
  <c r="CO455" i="2"/>
  <c r="CN456" i="2" s="1"/>
  <c r="CQ455" i="2"/>
  <c r="CS455" i="2" s="1"/>
  <c r="CV455" i="2" a="1"/>
  <c r="CV455" i="2" s="1"/>
  <c r="CK1258" i="2"/>
  <c r="CL1258" i="2" s="1" a="1"/>
  <c r="CL1258" i="2" s="1"/>
  <c r="CJ1259" i="2"/>
  <c r="CX456" i="2" l="1"/>
  <c r="CP456" i="2"/>
  <c r="CR455" i="2"/>
  <c r="CT455" i="2" s="1"/>
  <c r="CV456" i="2" a="1"/>
  <c r="CV456" i="2" s="1"/>
  <c r="CQ456" i="2"/>
  <c r="CS456" i="2" s="1"/>
  <c r="CO456" i="2"/>
  <c r="CN457" i="2" s="1"/>
  <c r="CJ1260" i="2"/>
  <c r="CK1259" i="2"/>
  <c r="CL1259" i="2" s="1" a="1"/>
  <c r="CL1259" i="2" s="1"/>
  <c r="CX457" i="2" l="1"/>
  <c r="CP457" i="2"/>
  <c r="CR456" i="2"/>
  <c r="CT456" i="2" s="1"/>
  <c r="CO457" i="2"/>
  <c r="CN458" i="2" s="1"/>
  <c r="CV457" i="2" a="1"/>
  <c r="CV457" i="2" s="1"/>
  <c r="CQ457" i="2"/>
  <c r="CS457" i="2" s="1"/>
  <c r="CJ1261" i="2"/>
  <c r="CK1260" i="2"/>
  <c r="CL1260" i="2" s="1" a="1"/>
  <c r="CL1260" i="2" s="1"/>
  <c r="CX458" i="2" l="1"/>
  <c r="CV458" i="2" a="1"/>
  <c r="CV458" i="2" s="1"/>
  <c r="CR457" i="2"/>
  <c r="CT457" i="2" s="1"/>
  <c r="CO458" i="2"/>
  <c r="CN459" i="2" s="1"/>
  <c r="CQ458" i="2"/>
  <c r="CS458" i="2" s="1"/>
  <c r="CP458" i="2"/>
  <c r="CK1261" i="2"/>
  <c r="CL1261" i="2" s="1" a="1"/>
  <c r="CL1261" i="2" s="1"/>
  <c r="CJ1262" i="2"/>
  <c r="CX459" i="2" l="1"/>
  <c r="CO459" i="2"/>
  <c r="CN460" i="2" s="1"/>
  <c r="CP459" i="2"/>
  <c r="CR458" i="2"/>
  <c r="CT458" i="2" s="1"/>
  <c r="CV459" i="2" a="1"/>
  <c r="CV459" i="2" s="1"/>
  <c r="CQ459" i="2"/>
  <c r="CS459" i="2" s="1"/>
  <c r="CK1262" i="2"/>
  <c r="CL1262" i="2" s="1" a="1"/>
  <c r="CL1262" i="2" s="1"/>
  <c r="CJ1263" i="2"/>
  <c r="CX460" i="2" l="1"/>
  <c r="CV460" i="2" a="1"/>
  <c r="CV460" i="2" s="1"/>
  <c r="CQ460" i="2"/>
  <c r="CS460" i="2" s="1"/>
  <c r="CO460" i="2"/>
  <c r="CN461" i="2" s="1"/>
  <c r="CP460" i="2"/>
  <c r="CR459" i="2"/>
  <c r="CT459" i="2" s="1"/>
  <c r="CJ1264" i="2"/>
  <c r="CK1263" i="2"/>
  <c r="CL1263" i="2" s="1" a="1"/>
  <c r="CL1263" i="2" s="1"/>
  <c r="CX461" i="2" l="1"/>
  <c r="CQ461" i="2"/>
  <c r="CS461" i="2" s="1"/>
  <c r="CP461" i="2"/>
  <c r="CR460" i="2"/>
  <c r="CT460" i="2" s="1"/>
  <c r="CO461" i="2"/>
  <c r="CN462" i="2" s="1"/>
  <c r="CV461" i="2" a="1"/>
  <c r="CV461" i="2" s="1"/>
  <c r="CK1264" i="2"/>
  <c r="CL1264" i="2" s="1" a="1"/>
  <c r="CL1264" i="2" s="1"/>
  <c r="CJ1265" i="2"/>
  <c r="CX462" i="2" l="1"/>
  <c r="CV462" i="2" a="1"/>
  <c r="CV462" i="2" s="1"/>
  <c r="CR461" i="2"/>
  <c r="CT461" i="2" s="1"/>
  <c r="CP462" i="2"/>
  <c r="CO462" i="2"/>
  <c r="CN463" i="2" s="1"/>
  <c r="CQ462" i="2"/>
  <c r="CS462" i="2" s="1"/>
  <c r="CJ1266" i="2"/>
  <c r="CK1265" i="2"/>
  <c r="CL1265" i="2" s="1" a="1"/>
  <c r="CL1265" i="2" s="1"/>
  <c r="CX463" i="2" l="1"/>
  <c r="CV463" i="2" a="1"/>
  <c r="CV463" i="2" s="1"/>
  <c r="CP463" i="2"/>
  <c r="CR462" i="2"/>
  <c r="CT462" i="2" s="1"/>
  <c r="CO463" i="2"/>
  <c r="CN464" i="2" s="1"/>
  <c r="CQ463" i="2"/>
  <c r="CS463" i="2" s="1"/>
  <c r="CJ1267" i="2"/>
  <c r="CK1266" i="2"/>
  <c r="CL1266" i="2" s="1" a="1"/>
  <c r="CL1266" i="2" s="1"/>
  <c r="CX464" i="2" l="1"/>
  <c r="CV464" i="2" a="1"/>
  <c r="CV464" i="2" s="1"/>
  <c r="CO464" i="2"/>
  <c r="CN465" i="2" s="1"/>
  <c r="CR463" i="2"/>
  <c r="CT463" i="2" s="1"/>
  <c r="CQ464" i="2"/>
  <c r="CS464" i="2" s="1"/>
  <c r="CP464" i="2"/>
  <c r="CK1267" i="2"/>
  <c r="CL1267" i="2" s="1" a="1"/>
  <c r="CL1267" i="2" s="1"/>
  <c r="CJ1268" i="2"/>
  <c r="CX465" i="2" l="1"/>
  <c r="CP465" i="2"/>
  <c r="CQ465" i="2"/>
  <c r="CS465" i="2" s="1"/>
  <c r="CO465" i="2"/>
  <c r="CN466" i="2" s="1"/>
  <c r="CV465" i="2" a="1"/>
  <c r="CV465" i="2" s="1"/>
  <c r="CR464" i="2"/>
  <c r="CT464" i="2" s="1"/>
  <c r="CJ1269" i="2"/>
  <c r="CK1268" i="2"/>
  <c r="CL1268" i="2" s="1" a="1"/>
  <c r="CL1268" i="2" s="1"/>
  <c r="CX466" i="2" l="1"/>
  <c r="CQ466" i="2"/>
  <c r="CS466" i="2" s="1"/>
  <c r="CO466" i="2"/>
  <c r="CN467" i="2" s="1"/>
  <c r="CP466" i="2"/>
  <c r="CV466" i="2" a="1"/>
  <c r="CV466" i="2" s="1"/>
  <c r="CR465" i="2"/>
  <c r="CT465" i="2" s="1"/>
  <c r="CJ1270" i="2"/>
  <c r="CK1269" i="2"/>
  <c r="CL1269" i="2" s="1" a="1"/>
  <c r="CL1269" i="2" s="1"/>
  <c r="CX467" i="2" l="1"/>
  <c r="CR466" i="2"/>
  <c r="CT466" i="2" s="1"/>
  <c r="CO467" i="2"/>
  <c r="CN468" i="2" s="1"/>
  <c r="CV467" i="2" a="1"/>
  <c r="CV467" i="2" s="1"/>
  <c r="CP467" i="2"/>
  <c r="CQ467" i="2"/>
  <c r="CS467" i="2" s="1"/>
  <c r="CK1270" i="2"/>
  <c r="CL1270" i="2" s="1" a="1"/>
  <c r="CL1270" i="2" s="1"/>
  <c r="CJ1271" i="2"/>
  <c r="CX468" i="2" l="1"/>
  <c r="CP468" i="2"/>
  <c r="CR467" i="2"/>
  <c r="CT467" i="2" s="1"/>
  <c r="CV468" i="2" a="1"/>
  <c r="CV468" i="2" s="1"/>
  <c r="CQ468" i="2"/>
  <c r="CS468" i="2" s="1"/>
  <c r="CO468" i="2"/>
  <c r="CN469" i="2" s="1"/>
  <c r="CJ1272" i="2"/>
  <c r="CK1271" i="2"/>
  <c r="CL1271" i="2" s="1" a="1"/>
  <c r="CL1271" i="2" s="1"/>
  <c r="CX469" i="2" l="1"/>
  <c r="CV469" i="2" a="1"/>
  <c r="CV469" i="2" s="1"/>
  <c r="CQ469" i="2"/>
  <c r="CS469" i="2" s="1"/>
  <c r="CO469" i="2"/>
  <c r="CN470" i="2" s="1"/>
  <c r="CR468" i="2"/>
  <c r="CT468" i="2" s="1"/>
  <c r="CP469" i="2"/>
  <c r="CJ1273" i="2"/>
  <c r="CK1272" i="2"/>
  <c r="CL1272" i="2" s="1" a="1"/>
  <c r="CL1272" i="2" s="1"/>
  <c r="CX470" i="2" l="1"/>
  <c r="CQ470" i="2"/>
  <c r="CS470" i="2" s="1"/>
  <c r="CP470" i="2"/>
  <c r="CR469" i="2"/>
  <c r="CT469" i="2" s="1"/>
  <c r="CO470" i="2"/>
  <c r="CN471" i="2" s="1"/>
  <c r="CV470" i="2" a="1"/>
  <c r="CV470" i="2" s="1"/>
  <c r="CK1273" i="2"/>
  <c r="CL1273" i="2" s="1" a="1"/>
  <c r="CL1273" i="2" s="1"/>
  <c r="CJ1274" i="2"/>
  <c r="CX471" i="2" l="1"/>
  <c r="CV471" i="2" a="1"/>
  <c r="CV471" i="2" s="1"/>
  <c r="CR470" i="2"/>
  <c r="CT470" i="2" s="1"/>
  <c r="CO471" i="2"/>
  <c r="CN472" i="2" s="1"/>
  <c r="CP471" i="2"/>
  <c r="CQ471" i="2"/>
  <c r="CS471" i="2" s="1"/>
  <c r="CK1274" i="2"/>
  <c r="CL1274" i="2" s="1" a="1"/>
  <c r="CL1274" i="2" s="1"/>
  <c r="CJ1275" i="2"/>
  <c r="CX472" i="2" l="1"/>
  <c r="CV472" i="2" a="1"/>
  <c r="CV472" i="2" s="1"/>
  <c r="CO472" i="2"/>
  <c r="CN473" i="2" s="1"/>
  <c r="CQ472" i="2"/>
  <c r="CS472" i="2" s="1"/>
  <c r="CR471" i="2"/>
  <c r="CT471" i="2" s="1"/>
  <c r="CP472" i="2"/>
  <c r="CJ1276" i="2"/>
  <c r="CK1275" i="2"/>
  <c r="CL1275" i="2" s="1" a="1"/>
  <c r="CL1275" i="2" s="1"/>
  <c r="CX473" i="2" l="1"/>
  <c r="CV473" i="2" a="1"/>
  <c r="CV473" i="2" s="1"/>
  <c r="CO473" i="2"/>
  <c r="CN474" i="2" s="1"/>
  <c r="CP473" i="2"/>
  <c r="CQ473" i="2"/>
  <c r="CS473" i="2" s="1"/>
  <c r="CR472" i="2"/>
  <c r="CT472" i="2" s="1"/>
  <c r="CK1276" i="2"/>
  <c r="CL1276" i="2" s="1" a="1"/>
  <c r="CL1276" i="2" s="1"/>
  <c r="CJ1277" i="2"/>
  <c r="CX474" i="2" l="1"/>
  <c r="CV474" i="2" a="1"/>
  <c r="CV474" i="2" s="1"/>
  <c r="CR473" i="2"/>
  <c r="CT473" i="2" s="1"/>
  <c r="CP474" i="2"/>
  <c r="CO474" i="2"/>
  <c r="CN475" i="2" s="1"/>
  <c r="CQ474" i="2"/>
  <c r="CS474" i="2" s="1"/>
  <c r="CJ1278" i="2"/>
  <c r="CK1277" i="2"/>
  <c r="CL1277" i="2" s="1" a="1"/>
  <c r="CL1277" i="2" s="1"/>
  <c r="CX475" i="2" l="1"/>
  <c r="CV475" i="2" a="1"/>
  <c r="CV475" i="2" s="1"/>
  <c r="CO475" i="2"/>
  <c r="CN476" i="2" s="1"/>
  <c r="CR474" i="2"/>
  <c r="CT474" i="2" s="1"/>
  <c r="CP475" i="2"/>
  <c r="CQ475" i="2"/>
  <c r="CS475" i="2" s="1"/>
  <c r="CJ1279" i="2"/>
  <c r="CK1278" i="2"/>
  <c r="CL1278" i="2" s="1" a="1"/>
  <c r="CL1278" i="2" s="1"/>
  <c r="CX476" i="2" l="1"/>
  <c r="CV476" i="2" a="1"/>
  <c r="CV476" i="2" s="1"/>
  <c r="CR475" i="2"/>
  <c r="CT475" i="2" s="1"/>
  <c r="CP476" i="2"/>
  <c r="CO476" i="2"/>
  <c r="CN477" i="2" s="1"/>
  <c r="CQ476" i="2"/>
  <c r="CS476" i="2" s="1"/>
  <c r="CK1279" i="2"/>
  <c r="CL1279" i="2" s="1" a="1"/>
  <c r="CL1279" i="2" s="1"/>
  <c r="CJ1280" i="2"/>
  <c r="CX477" i="2" l="1"/>
  <c r="CP477" i="2"/>
  <c r="CR476" i="2"/>
  <c r="CT476" i="2" s="1"/>
  <c r="CO477" i="2"/>
  <c r="CN478" i="2" s="1"/>
  <c r="CQ477" i="2"/>
  <c r="CS477" i="2" s="1"/>
  <c r="CV477" i="2" a="1"/>
  <c r="CV477" i="2" s="1"/>
  <c r="CK1280" i="2"/>
  <c r="CL1280" i="2" s="1" a="1"/>
  <c r="CL1280" i="2" s="1"/>
  <c r="CJ1281" i="2"/>
  <c r="CX478" i="2" l="1"/>
  <c r="CV478" i="2" a="1"/>
  <c r="CV478" i="2" s="1"/>
  <c r="CR477" i="2"/>
  <c r="CT477" i="2" s="1"/>
  <c r="CO478" i="2"/>
  <c r="CN479" i="2" s="1"/>
  <c r="CP478" i="2"/>
  <c r="CQ478" i="2"/>
  <c r="CS478" i="2" s="1"/>
  <c r="CJ1282" i="2"/>
  <c r="CK1281" i="2"/>
  <c r="CL1281" i="2" s="1" a="1"/>
  <c r="CL1281" i="2" s="1"/>
  <c r="CX479" i="2" l="1"/>
  <c r="CV479" i="2" a="1"/>
  <c r="CV479" i="2" s="1"/>
  <c r="CR478" i="2"/>
  <c r="CT478" i="2" s="1"/>
  <c r="CP479" i="2"/>
  <c r="CQ479" i="2"/>
  <c r="CS479" i="2" s="1"/>
  <c r="CO479" i="2"/>
  <c r="CN480" i="2" s="1"/>
  <c r="CJ1283" i="2"/>
  <c r="CK1282" i="2"/>
  <c r="CL1282" i="2" s="1" a="1"/>
  <c r="CL1282" i="2" s="1"/>
  <c r="CX480" i="2" l="1"/>
  <c r="CP480" i="2"/>
  <c r="CR479" i="2"/>
  <c r="CT479" i="2" s="1"/>
  <c r="CO480" i="2"/>
  <c r="CN481" i="2" s="1"/>
  <c r="CQ480" i="2"/>
  <c r="CS480" i="2" s="1"/>
  <c r="CV480" i="2" a="1"/>
  <c r="CV480" i="2" s="1"/>
  <c r="CJ1284" i="2"/>
  <c r="CK1283" i="2"/>
  <c r="CL1283" i="2" s="1" a="1"/>
  <c r="CL1283" i="2" s="1"/>
  <c r="CX481" i="2" l="1"/>
  <c r="CQ481" i="2"/>
  <c r="CS481" i="2" s="1"/>
  <c r="CV481" i="2" a="1"/>
  <c r="CV481" i="2" s="1"/>
  <c r="CO481" i="2"/>
  <c r="CN482" i="2" s="1"/>
  <c r="CR480" i="2"/>
  <c r="CT480" i="2" s="1"/>
  <c r="CP481" i="2"/>
  <c r="CJ1285" i="2"/>
  <c r="CK1284" i="2"/>
  <c r="CL1284" i="2" s="1" a="1"/>
  <c r="CL1284" i="2" s="1"/>
  <c r="CX482" i="2" l="1"/>
  <c r="CV482" i="2" a="1"/>
  <c r="CV482" i="2" s="1"/>
  <c r="CO482" i="2"/>
  <c r="CN483" i="2" s="1"/>
  <c r="CP482" i="2"/>
  <c r="CQ482" i="2"/>
  <c r="CS482" i="2" s="1"/>
  <c r="CR481" i="2"/>
  <c r="CT481" i="2" s="1"/>
  <c r="CK1285" i="2"/>
  <c r="CL1285" i="2" s="1" a="1"/>
  <c r="CL1285" i="2" s="1"/>
  <c r="CJ1286" i="2"/>
  <c r="CX483" i="2" l="1"/>
  <c r="CV483" i="2" a="1"/>
  <c r="CV483" i="2" s="1"/>
  <c r="CR482" i="2"/>
  <c r="CT482" i="2" s="1"/>
  <c r="CQ483" i="2"/>
  <c r="CS483" i="2" s="1"/>
  <c r="CP483" i="2"/>
  <c r="CO483" i="2"/>
  <c r="CN484" i="2" s="1"/>
  <c r="CK1286" i="2"/>
  <c r="CL1286" i="2" s="1" a="1"/>
  <c r="CL1286" i="2" s="1"/>
  <c r="CJ1287" i="2"/>
  <c r="CX484" i="2" l="1"/>
  <c r="CV484" i="2" a="1"/>
  <c r="CV484" i="2" s="1"/>
  <c r="CQ484" i="2"/>
  <c r="CS484" i="2" s="1"/>
  <c r="CR483" i="2"/>
  <c r="CT483" i="2" s="1"/>
  <c r="CP484" i="2"/>
  <c r="CO484" i="2"/>
  <c r="CN485" i="2" s="1"/>
  <c r="CJ1288" i="2"/>
  <c r="CK1287" i="2"/>
  <c r="CL1287" i="2" s="1" a="1"/>
  <c r="CL1287" i="2" s="1"/>
  <c r="CX485" i="2" l="1"/>
  <c r="CP485" i="2"/>
  <c r="CR484" i="2"/>
  <c r="CT484" i="2" s="1"/>
  <c r="CQ485" i="2"/>
  <c r="CS485" i="2" s="1"/>
  <c r="CO485" i="2"/>
  <c r="CN486" i="2" s="1"/>
  <c r="CV485" i="2" a="1"/>
  <c r="CV485" i="2" s="1"/>
  <c r="CK1288" i="2"/>
  <c r="CL1288" i="2" s="1" a="1"/>
  <c r="CL1288" i="2" s="1"/>
  <c r="CJ1289" i="2"/>
  <c r="CX486" i="2" l="1"/>
  <c r="CV486" i="2" a="1"/>
  <c r="CV486" i="2" s="1"/>
  <c r="CO486" i="2"/>
  <c r="CN487" i="2" s="1"/>
  <c r="CR485" i="2"/>
  <c r="CT485" i="2" s="1"/>
  <c r="CQ486" i="2"/>
  <c r="CS486" i="2" s="1"/>
  <c r="CP486" i="2"/>
  <c r="CJ1290" i="2"/>
  <c r="CK1289" i="2"/>
  <c r="CL1289" i="2" s="1" a="1"/>
  <c r="CL1289" i="2" s="1"/>
  <c r="CX487" i="2" l="1"/>
  <c r="CV487" i="2" a="1"/>
  <c r="CV487" i="2" s="1"/>
  <c r="CQ487" i="2"/>
  <c r="CS487" i="2" s="1"/>
  <c r="CP487" i="2"/>
  <c r="CO487" i="2"/>
  <c r="CN488" i="2" s="1"/>
  <c r="CR486" i="2"/>
  <c r="CT486" i="2" s="1"/>
  <c r="CJ1291" i="2"/>
  <c r="CK1290" i="2"/>
  <c r="CL1290" i="2" s="1" a="1"/>
  <c r="CL1290" i="2" s="1"/>
  <c r="CX488" i="2" l="1"/>
  <c r="CR487" i="2"/>
  <c r="CT487" i="2" s="1"/>
  <c r="CO488" i="2"/>
  <c r="CN489" i="2" s="1"/>
  <c r="CP488" i="2"/>
  <c r="CQ488" i="2"/>
  <c r="CS488" i="2" s="1"/>
  <c r="CV488" i="2" a="1"/>
  <c r="CV488" i="2" s="1"/>
  <c r="CK1291" i="2"/>
  <c r="CL1291" i="2" s="1" a="1"/>
  <c r="CL1291" i="2" s="1"/>
  <c r="CJ1292" i="2"/>
  <c r="CX489" i="2" l="1"/>
  <c r="CV489" i="2" a="1"/>
  <c r="CV489" i="2" s="1"/>
  <c r="CO489" i="2"/>
  <c r="CR488" i="2"/>
  <c r="CT488" i="2" s="1"/>
  <c r="CQ489" i="2"/>
  <c r="CS489" i="2" s="1"/>
  <c r="CP489" i="2"/>
  <c r="CJ1293" i="2"/>
  <c r="CK1292" i="2"/>
  <c r="CL1292" i="2" s="1" a="1"/>
  <c r="CL1292" i="2" s="1"/>
  <c r="CN490" i="2" l="1"/>
  <c r="CK1293" i="2"/>
  <c r="CL1293" i="2" s="1" a="1"/>
  <c r="CL1293" i="2" s="1"/>
  <c r="CJ1294" i="2"/>
  <c r="CX490" i="2" l="1"/>
  <c r="CV490" i="2" a="1"/>
  <c r="CV490" i="2" s="1"/>
  <c r="CR489" i="2"/>
  <c r="CT489" i="2" s="1"/>
  <c r="CQ490" i="2"/>
  <c r="CS490" i="2" s="1"/>
  <c r="CO490" i="2"/>
  <c r="CN491" i="2" s="1"/>
  <c r="CP490" i="2"/>
  <c r="CK1294" i="2"/>
  <c r="CL1294" i="2" s="1" a="1"/>
  <c r="CL1294" i="2" s="1"/>
  <c r="CJ1295" i="2"/>
  <c r="CX491" i="2" l="1"/>
  <c r="CV491" i="2" a="1"/>
  <c r="CV491" i="2" s="1"/>
  <c r="CO491" i="2"/>
  <c r="CN492" i="2" s="1"/>
  <c r="CP491" i="2"/>
  <c r="CQ491" i="2"/>
  <c r="CS491" i="2" s="1"/>
  <c r="CR490" i="2"/>
  <c r="CT490" i="2" s="1"/>
  <c r="CJ1296" i="2"/>
  <c r="CK1295" i="2"/>
  <c r="CL1295" i="2" s="1" a="1"/>
  <c r="CL1295" i="2" s="1"/>
  <c r="CX492" i="2" l="1"/>
  <c r="CV492" i="2" a="1"/>
  <c r="CV492" i="2" s="1"/>
  <c r="CO492" i="2"/>
  <c r="CN493" i="2" s="1"/>
  <c r="CR491" i="2"/>
  <c r="CT491" i="2" s="1"/>
  <c r="CP492" i="2"/>
  <c r="CQ492" i="2"/>
  <c r="CS492" i="2" s="1"/>
  <c r="CJ1297" i="2"/>
  <c r="CK1296" i="2"/>
  <c r="CL1296" i="2" s="1" a="1"/>
  <c r="CL1296" i="2" s="1"/>
  <c r="CX493" i="2" l="1"/>
  <c r="CV493" i="2" a="1"/>
  <c r="CV493" i="2" s="1"/>
  <c r="CO493" i="2"/>
  <c r="CN494" i="2" s="1"/>
  <c r="CR492" i="2"/>
  <c r="CT492" i="2" s="1"/>
  <c r="CQ493" i="2"/>
  <c r="CS493" i="2" s="1"/>
  <c r="CP493" i="2"/>
  <c r="CJ1298" i="2"/>
  <c r="CK1297" i="2"/>
  <c r="CL1297" i="2" s="1" a="1"/>
  <c r="CL1297" i="2" s="1"/>
  <c r="CX494" i="2" l="1"/>
  <c r="CV494" i="2" a="1"/>
  <c r="CV494" i="2" s="1"/>
  <c r="CQ494" i="2"/>
  <c r="CS494" i="2" s="1"/>
  <c r="CO494" i="2"/>
  <c r="CN495" i="2" s="1"/>
  <c r="CR493" i="2"/>
  <c r="CT493" i="2" s="1"/>
  <c r="CP494" i="2"/>
  <c r="CJ1299" i="2"/>
  <c r="CK1298" i="2"/>
  <c r="CL1298" i="2" s="1" a="1"/>
  <c r="CL1298" i="2" s="1"/>
  <c r="CX495" i="2" l="1"/>
  <c r="CV495" i="2" a="1"/>
  <c r="CV495" i="2" s="1"/>
  <c r="CP495" i="2"/>
  <c r="CQ495" i="2"/>
  <c r="CS495" i="2" s="1"/>
  <c r="CO495" i="2"/>
  <c r="CN496" i="2" s="1"/>
  <c r="CR494" i="2"/>
  <c r="CT494" i="2" s="1"/>
  <c r="CK1299" i="2"/>
  <c r="CL1299" i="2" s="1" a="1"/>
  <c r="CL1299" i="2" s="1"/>
  <c r="CJ1300" i="2"/>
  <c r="CX496" i="2" l="1"/>
  <c r="CV496" i="2" a="1"/>
  <c r="CV496" i="2" s="1"/>
  <c r="CP496" i="2"/>
  <c r="CR495" i="2"/>
  <c r="CT495" i="2" s="1"/>
  <c r="CQ496" i="2"/>
  <c r="CS496" i="2" s="1"/>
  <c r="CO496" i="2"/>
  <c r="CN497" i="2" s="1"/>
  <c r="CK1300" i="2"/>
  <c r="CL1300" i="2" s="1" a="1"/>
  <c r="CL1300" i="2" s="1"/>
  <c r="CJ1301" i="2"/>
  <c r="CX497" i="2" l="1"/>
  <c r="CP497" i="2"/>
  <c r="CQ497" i="2"/>
  <c r="CS497" i="2" s="1"/>
  <c r="CR496" i="2"/>
  <c r="CT496" i="2" s="1"/>
  <c r="CO497" i="2"/>
  <c r="CN498" i="2" s="1"/>
  <c r="CV497" i="2" a="1"/>
  <c r="CV497" i="2" s="1"/>
  <c r="CJ1302" i="2"/>
  <c r="CK1301" i="2"/>
  <c r="CL1301" i="2" s="1" a="1"/>
  <c r="CL1301" i="2" s="1"/>
  <c r="CX498" i="2" l="1"/>
  <c r="CV498" i="2" a="1"/>
  <c r="CV498" i="2" s="1"/>
  <c r="CO498" i="2"/>
  <c r="CN499" i="2" s="1"/>
  <c r="CR497" i="2"/>
  <c r="CT497" i="2" s="1"/>
  <c r="CQ498" i="2"/>
  <c r="CS498" i="2" s="1"/>
  <c r="CP498" i="2"/>
  <c r="CJ1303" i="2"/>
  <c r="CK1302" i="2"/>
  <c r="CL1302" i="2" s="1" a="1"/>
  <c r="CL1302" i="2" s="1"/>
  <c r="CX499" i="2" l="1"/>
  <c r="CV499" i="2" a="1"/>
  <c r="CV499" i="2" s="1"/>
  <c r="CO499" i="2"/>
  <c r="CN500" i="2" s="1"/>
  <c r="CQ499" i="2"/>
  <c r="CS499" i="2" s="1"/>
  <c r="CP499" i="2"/>
  <c r="CR498" i="2"/>
  <c r="CT498" i="2" s="1"/>
  <c r="CJ1304" i="2"/>
  <c r="CK1303" i="2"/>
  <c r="CL1303" i="2" s="1" a="1"/>
  <c r="CL1303" i="2" s="1"/>
  <c r="CX500" i="2" l="1"/>
  <c r="CV500" i="2" a="1"/>
  <c r="CV500" i="2" s="1"/>
  <c r="CP500" i="2"/>
  <c r="CQ500" i="2"/>
  <c r="CS500" i="2" s="1"/>
  <c r="CO500" i="2"/>
  <c r="CN501" i="2" s="1"/>
  <c r="CR499" i="2"/>
  <c r="CT499" i="2" s="1"/>
  <c r="CJ1305" i="2"/>
  <c r="CK1304" i="2"/>
  <c r="CL1304" i="2" s="1" a="1"/>
  <c r="CL1304" i="2" s="1"/>
  <c r="CX501" i="2" l="1"/>
  <c r="CV501" i="2" a="1"/>
  <c r="CV501" i="2" s="1"/>
  <c r="CP501" i="2"/>
  <c r="CR500" i="2"/>
  <c r="CT500" i="2" s="1"/>
  <c r="CO501" i="2"/>
  <c r="CN502" i="2" s="1"/>
  <c r="CQ501" i="2"/>
  <c r="CS501" i="2" s="1"/>
  <c r="CK1305" i="2"/>
  <c r="CL1305" i="2" s="1" a="1"/>
  <c r="CL1305" i="2" s="1"/>
  <c r="CJ1306" i="2"/>
  <c r="CX502" i="2" l="1"/>
  <c r="CR501" i="2"/>
  <c r="CT501" i="2" s="1"/>
  <c r="CO502" i="2"/>
  <c r="CN503" i="2" s="1"/>
  <c r="CQ502" i="2"/>
  <c r="CS502" i="2" s="1"/>
  <c r="CV502" i="2" a="1"/>
  <c r="CV502" i="2" s="1"/>
  <c r="CP502" i="2"/>
  <c r="CK1306" i="2"/>
  <c r="CL1306" i="2" s="1" a="1"/>
  <c r="CL1306" i="2" s="1"/>
  <c r="CJ1307" i="2"/>
  <c r="CX503" i="2" l="1"/>
  <c r="CV503" i="2" a="1"/>
  <c r="CV503" i="2" s="1"/>
  <c r="CO503" i="2"/>
  <c r="CN504" i="2" s="1"/>
  <c r="CQ503" i="2"/>
  <c r="CS503" i="2" s="1"/>
  <c r="CP503" i="2"/>
  <c r="CR502" i="2"/>
  <c r="CT502" i="2" s="1"/>
  <c r="CK1307" i="2"/>
  <c r="CL1307" i="2" s="1" a="1"/>
  <c r="CL1307" i="2" s="1"/>
  <c r="CJ1308" i="2"/>
  <c r="CX504" i="2" l="1"/>
  <c r="CV504" i="2" a="1"/>
  <c r="CV504" i="2" s="1"/>
  <c r="CP504" i="2"/>
  <c r="CQ504" i="2"/>
  <c r="CS504" i="2" s="1"/>
  <c r="CO504" i="2"/>
  <c r="CN505" i="2" s="1"/>
  <c r="CR503" i="2"/>
  <c r="CT503" i="2" s="1"/>
  <c r="CJ1309" i="2"/>
  <c r="CK1308" i="2"/>
  <c r="CL1308" i="2" s="1" a="1"/>
  <c r="CL1308" i="2" s="1"/>
  <c r="CX505" i="2" l="1"/>
  <c r="CV505" i="2" a="1"/>
  <c r="CV505" i="2" s="1"/>
  <c r="CO505" i="2"/>
  <c r="CN506" i="2" s="1"/>
  <c r="CQ505" i="2"/>
  <c r="CS505" i="2" s="1"/>
  <c r="CP505" i="2"/>
  <c r="CR504" i="2"/>
  <c r="CT504" i="2" s="1"/>
  <c r="CJ1310" i="2"/>
  <c r="CK1309" i="2"/>
  <c r="CL1309" i="2" s="1" a="1"/>
  <c r="CL1309" i="2" s="1"/>
  <c r="CX506" i="2" l="1"/>
  <c r="CV506" i="2" a="1"/>
  <c r="CV506" i="2" s="1"/>
  <c r="CO506" i="2"/>
  <c r="CN507" i="2" s="1"/>
  <c r="CQ506" i="2"/>
  <c r="CS506" i="2" s="1"/>
  <c r="CP506" i="2"/>
  <c r="CR505" i="2"/>
  <c r="CT505" i="2" s="1"/>
  <c r="CK1310" i="2"/>
  <c r="CL1310" i="2" s="1" a="1"/>
  <c r="CL1310" i="2" s="1"/>
  <c r="CJ1311" i="2"/>
  <c r="CX507" i="2" l="1"/>
  <c r="CV507" i="2" a="1"/>
  <c r="CV507" i="2" s="1"/>
  <c r="CO507" i="2"/>
  <c r="CN508" i="2" s="1"/>
  <c r="CR506" i="2"/>
  <c r="CT506" i="2" s="1"/>
  <c r="CP507" i="2"/>
  <c r="CQ507" i="2"/>
  <c r="CS507" i="2" s="1"/>
  <c r="CJ1312" i="2"/>
  <c r="CK1311" i="2"/>
  <c r="CL1311" i="2" s="1" a="1"/>
  <c r="CL1311" i="2" s="1"/>
  <c r="CX508" i="2" l="1"/>
  <c r="CV508" i="2" a="1"/>
  <c r="CV508" i="2" s="1"/>
  <c r="CP508" i="2"/>
  <c r="CO508" i="2"/>
  <c r="CN509" i="2" s="1"/>
  <c r="CR507" i="2"/>
  <c r="CT507" i="2" s="1"/>
  <c r="CQ508" i="2"/>
  <c r="CS508" i="2" s="1"/>
  <c r="CK1312" i="2"/>
  <c r="CL1312" i="2" s="1" a="1"/>
  <c r="CL1312" i="2" s="1"/>
  <c r="CJ1313" i="2"/>
  <c r="CX509" i="2" l="1"/>
  <c r="CV509" i="2" a="1"/>
  <c r="CV509" i="2" s="1"/>
  <c r="CR508" i="2"/>
  <c r="CT508" i="2" s="1"/>
  <c r="CO509" i="2"/>
  <c r="CN510" i="2" s="1"/>
  <c r="CQ509" i="2"/>
  <c r="CS509" i="2" s="1"/>
  <c r="CP509" i="2"/>
  <c r="CK1313" i="2"/>
  <c r="CL1313" i="2" s="1" a="1"/>
  <c r="CL1313" i="2" s="1"/>
  <c r="CJ1314" i="2"/>
  <c r="CX510" i="2" l="1"/>
  <c r="CV510" i="2" a="1"/>
  <c r="CV510" i="2" s="1"/>
  <c r="CQ510" i="2"/>
  <c r="CS510" i="2" s="1"/>
  <c r="CO510" i="2"/>
  <c r="CN511" i="2" s="1"/>
  <c r="CP510" i="2"/>
  <c r="CR509" i="2"/>
  <c r="CT509" i="2" s="1"/>
  <c r="CK1314" i="2"/>
  <c r="CL1314" i="2" s="1" a="1"/>
  <c r="CL1314" i="2" s="1"/>
  <c r="CJ1315" i="2"/>
  <c r="CX511" i="2" l="1"/>
  <c r="CV511" i="2" a="1"/>
  <c r="CV511" i="2" s="1"/>
  <c r="CR510" i="2"/>
  <c r="CT510" i="2" s="1"/>
  <c r="CQ511" i="2"/>
  <c r="CS511" i="2" s="1"/>
  <c r="CP511" i="2"/>
  <c r="CO511" i="2"/>
  <c r="CN512" i="2" s="1"/>
  <c r="CJ1316" i="2"/>
  <c r="CK1315" i="2"/>
  <c r="CL1315" i="2" s="1" a="1"/>
  <c r="CL1315" i="2" s="1"/>
  <c r="CX512" i="2" l="1"/>
  <c r="CQ512" i="2"/>
  <c r="CS512" i="2" s="1"/>
  <c r="CO512" i="2"/>
  <c r="CN513" i="2" s="1"/>
  <c r="CP512" i="2"/>
  <c r="CR511" i="2"/>
  <c r="CT511" i="2" s="1"/>
  <c r="CV512" i="2" a="1"/>
  <c r="CV512" i="2" s="1"/>
  <c r="CJ1317" i="2"/>
  <c r="CK1316" i="2"/>
  <c r="CL1316" i="2" s="1" a="1"/>
  <c r="CL1316" i="2" s="1"/>
  <c r="CX513" i="2" l="1"/>
  <c r="CV513" i="2" a="1"/>
  <c r="CV513" i="2" s="1"/>
  <c r="CP513" i="2"/>
  <c r="CR512" i="2"/>
  <c r="CT512" i="2" s="1"/>
  <c r="CQ513" i="2"/>
  <c r="CS513" i="2" s="1"/>
  <c r="CO513" i="2"/>
  <c r="CN514" i="2" s="1"/>
  <c r="CJ1318" i="2"/>
  <c r="CK1317" i="2"/>
  <c r="CL1317" i="2" s="1" a="1"/>
  <c r="CL1317" i="2" s="1"/>
  <c r="CX514" i="2" l="1"/>
  <c r="CO514" i="2"/>
  <c r="CN515" i="2" s="1"/>
  <c r="CR513" i="2"/>
  <c r="CT513" i="2" s="1"/>
  <c r="CQ514" i="2"/>
  <c r="CS514" i="2" s="1"/>
  <c r="CV514" i="2" a="1"/>
  <c r="CV514" i="2" s="1"/>
  <c r="CP514" i="2"/>
  <c r="CJ1319" i="2"/>
  <c r="CK1318" i="2"/>
  <c r="CL1318" i="2" s="1" a="1"/>
  <c r="CL1318" i="2" s="1"/>
  <c r="CX515" i="2" l="1"/>
  <c r="CV515" i="2" a="1"/>
  <c r="CV515" i="2" s="1"/>
  <c r="CQ515" i="2"/>
  <c r="CS515" i="2" s="1"/>
  <c r="CR514" i="2"/>
  <c r="CT514" i="2" s="1"/>
  <c r="CP515" i="2"/>
  <c r="CO515" i="2"/>
  <c r="CN516" i="2" s="1"/>
  <c r="CK1319" i="2"/>
  <c r="CL1319" i="2" s="1" a="1"/>
  <c r="CL1319" i="2" s="1"/>
  <c r="CJ1320" i="2"/>
  <c r="CX516" i="2" l="1"/>
  <c r="CR515" i="2"/>
  <c r="CT515" i="2" s="1"/>
  <c r="CP516" i="2"/>
  <c r="CQ516" i="2"/>
  <c r="CS516" i="2" s="1"/>
  <c r="CO516" i="2"/>
  <c r="CN517" i="2" s="1"/>
  <c r="CV516" i="2" a="1"/>
  <c r="CV516" i="2" s="1"/>
  <c r="CJ1321" i="2"/>
  <c r="CK1320" i="2"/>
  <c r="CL1320" i="2" s="1" a="1"/>
  <c r="CL1320" i="2" s="1"/>
  <c r="CX517" i="2" l="1"/>
  <c r="CR516" i="2"/>
  <c r="CT516" i="2" s="1"/>
  <c r="CP517" i="2"/>
  <c r="CQ517" i="2"/>
  <c r="CS517" i="2" s="1"/>
  <c r="CO517" i="2"/>
  <c r="CN518" i="2" s="1"/>
  <c r="CV517" i="2" a="1"/>
  <c r="CV517" i="2" s="1"/>
  <c r="CJ1322" i="2"/>
  <c r="CK1321" i="2"/>
  <c r="CL1321" i="2" s="1" a="1"/>
  <c r="CL1321" i="2" s="1"/>
  <c r="CX518" i="2" l="1"/>
  <c r="CV518" i="2" a="1"/>
  <c r="CV518" i="2" s="1"/>
  <c r="CR517" i="2"/>
  <c r="CT517" i="2" s="1"/>
  <c r="CP518" i="2"/>
  <c r="CQ518" i="2"/>
  <c r="CS518" i="2" s="1"/>
  <c r="CO518" i="2"/>
  <c r="CN519" i="2" s="1"/>
  <c r="CJ1323" i="2"/>
  <c r="CK1322" i="2"/>
  <c r="CL1322" i="2" s="1" a="1"/>
  <c r="CL1322" i="2" s="1"/>
  <c r="CX519" i="2" l="1"/>
  <c r="CV519" i="2" a="1"/>
  <c r="CV519" i="2" s="1"/>
  <c r="CP519" i="2"/>
  <c r="CR518" i="2"/>
  <c r="CT518" i="2" s="1"/>
  <c r="CQ519" i="2"/>
  <c r="CS519" i="2" s="1"/>
  <c r="CO519" i="2"/>
  <c r="CN520" i="2" s="1"/>
  <c r="CJ1324" i="2"/>
  <c r="CK1323" i="2"/>
  <c r="CL1323" i="2" s="1" a="1"/>
  <c r="CL1323" i="2" s="1"/>
  <c r="CX520" i="2" l="1"/>
  <c r="CR519" i="2"/>
  <c r="CT519" i="2" s="1"/>
  <c r="CO520" i="2"/>
  <c r="CN521" i="2" s="1"/>
  <c r="CV520" i="2" a="1"/>
  <c r="CV520" i="2" s="1"/>
  <c r="CQ520" i="2"/>
  <c r="CS520" i="2" s="1"/>
  <c r="CP520" i="2"/>
  <c r="CK1324" i="2"/>
  <c r="CL1324" i="2" s="1" a="1"/>
  <c r="CL1324" i="2" s="1"/>
  <c r="CJ1325" i="2"/>
  <c r="CX521" i="2" l="1"/>
  <c r="CV521" i="2" a="1"/>
  <c r="CV521" i="2" s="1"/>
  <c r="CP521" i="2"/>
  <c r="CQ521" i="2"/>
  <c r="CS521" i="2" s="1"/>
  <c r="CR520" i="2"/>
  <c r="CT520" i="2" s="1"/>
  <c r="CO521" i="2"/>
  <c r="CN522" i="2" s="1"/>
  <c r="CK1325" i="2"/>
  <c r="CL1325" i="2" s="1" a="1"/>
  <c r="CL1325" i="2" s="1"/>
  <c r="CJ1326" i="2"/>
  <c r="CX522" i="2" l="1"/>
  <c r="CQ522" i="2"/>
  <c r="CS522" i="2" s="1"/>
  <c r="CO522" i="2"/>
  <c r="CN523" i="2" s="1"/>
  <c r="CR521" i="2"/>
  <c r="CT521" i="2" s="1"/>
  <c r="CV522" i="2" a="1"/>
  <c r="CV522" i="2" s="1"/>
  <c r="CP522" i="2"/>
  <c r="CJ1327" i="2"/>
  <c r="CK1326" i="2"/>
  <c r="CL1326" i="2" s="1" a="1"/>
  <c r="CL1326" i="2" s="1"/>
  <c r="CX523" i="2" l="1"/>
  <c r="CV523" i="2" a="1"/>
  <c r="CV523" i="2" s="1"/>
  <c r="CR522" i="2"/>
  <c r="CT522" i="2" s="1"/>
  <c r="CP523" i="2"/>
  <c r="CO523" i="2"/>
  <c r="CN524" i="2" s="1"/>
  <c r="CQ523" i="2"/>
  <c r="CS523" i="2" s="1"/>
  <c r="CJ1328" i="2"/>
  <c r="CK1327" i="2"/>
  <c r="CL1327" i="2" s="1" a="1"/>
  <c r="CL1327" i="2" s="1"/>
  <c r="CX524" i="2" l="1"/>
  <c r="CV524" i="2" a="1"/>
  <c r="CV524" i="2" s="1"/>
  <c r="CQ524" i="2"/>
  <c r="CS524" i="2" s="1"/>
  <c r="CR523" i="2"/>
  <c r="CT523" i="2" s="1"/>
  <c r="CO524" i="2"/>
  <c r="CN525" i="2" s="1"/>
  <c r="CP524" i="2"/>
  <c r="CK1328" i="2"/>
  <c r="CL1328" i="2" s="1" a="1"/>
  <c r="CL1328" i="2" s="1"/>
  <c r="CJ1329" i="2"/>
  <c r="CX525" i="2" l="1"/>
  <c r="CP525" i="2"/>
  <c r="CQ525" i="2"/>
  <c r="CS525" i="2" s="1"/>
  <c r="CO525" i="2"/>
  <c r="CN526" i="2" s="1"/>
  <c r="CR524" i="2"/>
  <c r="CT524" i="2" s="1"/>
  <c r="CV525" i="2" a="1"/>
  <c r="CV525" i="2" s="1"/>
  <c r="CJ1330" i="2"/>
  <c r="CK1329" i="2"/>
  <c r="CL1329" i="2" s="1" a="1"/>
  <c r="CL1329" i="2" s="1"/>
  <c r="CX526" i="2" l="1"/>
  <c r="CP526" i="2"/>
  <c r="CQ526" i="2"/>
  <c r="CS526" i="2" s="1"/>
  <c r="CR525" i="2"/>
  <c r="CT525" i="2" s="1"/>
  <c r="CO526" i="2"/>
  <c r="CN527" i="2" s="1"/>
  <c r="CV526" i="2" a="1"/>
  <c r="CV526" i="2" s="1"/>
  <c r="CK1330" i="2"/>
  <c r="CL1330" i="2" s="1" a="1"/>
  <c r="CL1330" i="2" s="1"/>
  <c r="CJ1331" i="2"/>
  <c r="CX527" i="2" l="1"/>
  <c r="CV527" i="2" a="1"/>
  <c r="CV527" i="2" s="1"/>
  <c r="CR526" i="2"/>
  <c r="CT526" i="2" s="1"/>
  <c r="CO527" i="2"/>
  <c r="CN528" i="2" s="1"/>
  <c r="CQ527" i="2"/>
  <c r="CS527" i="2" s="1"/>
  <c r="CP527" i="2"/>
  <c r="CK1331" i="2"/>
  <c r="CL1331" i="2" s="1" a="1"/>
  <c r="CL1331" i="2" s="1"/>
  <c r="CJ1332" i="2"/>
  <c r="CX528" i="2" l="1"/>
  <c r="CV528" i="2" a="1"/>
  <c r="CV528" i="2" s="1"/>
  <c r="CQ528" i="2"/>
  <c r="CS528" i="2" s="1"/>
  <c r="CP528" i="2"/>
  <c r="CO528" i="2"/>
  <c r="CN529" i="2" s="1"/>
  <c r="CR527" i="2"/>
  <c r="CT527" i="2" s="1"/>
  <c r="CK1332" i="2"/>
  <c r="CL1332" i="2" s="1" a="1"/>
  <c r="CL1332" i="2" s="1"/>
  <c r="CJ1333" i="2"/>
  <c r="CX529" i="2" l="1"/>
  <c r="CV529" i="2" a="1"/>
  <c r="CV529" i="2" s="1"/>
  <c r="CQ529" i="2"/>
  <c r="CS529" i="2" s="1"/>
  <c r="CR528" i="2"/>
  <c r="CT528" i="2" s="1"/>
  <c r="CO529" i="2"/>
  <c r="CN530" i="2" s="1"/>
  <c r="CP529" i="2"/>
  <c r="CJ1334" i="2"/>
  <c r="CK1333" i="2"/>
  <c r="CL1333" i="2" s="1" a="1"/>
  <c r="CL1333" i="2" s="1"/>
  <c r="CX530" i="2" l="1"/>
  <c r="CO530" i="2"/>
  <c r="CN531" i="2" s="1"/>
  <c r="CR529" i="2"/>
  <c r="CT529" i="2" s="1"/>
  <c r="CP530" i="2"/>
  <c r="CV530" i="2" a="1"/>
  <c r="CV530" i="2" s="1"/>
  <c r="CQ530" i="2"/>
  <c r="CS530" i="2" s="1"/>
  <c r="CJ1335" i="2"/>
  <c r="CK1334" i="2"/>
  <c r="CL1334" i="2" s="1" a="1"/>
  <c r="CL1334" i="2" s="1"/>
  <c r="CX531" i="2" l="1"/>
  <c r="CV531" i="2" a="1"/>
  <c r="CV531" i="2" s="1"/>
  <c r="CP531" i="2"/>
  <c r="CO531" i="2"/>
  <c r="CN532" i="2" s="1"/>
  <c r="CQ531" i="2"/>
  <c r="CS531" i="2" s="1"/>
  <c r="CR530" i="2"/>
  <c r="CT530" i="2" s="1"/>
  <c r="CJ1336" i="2"/>
  <c r="CK1335" i="2"/>
  <c r="CL1335" i="2" s="1" a="1"/>
  <c r="CL1335" i="2" s="1"/>
  <c r="CX532" i="2" l="1"/>
  <c r="CV532" i="2" a="1"/>
  <c r="CV532" i="2" s="1"/>
  <c r="CQ532" i="2"/>
  <c r="CS532" i="2" s="1"/>
  <c r="CP532" i="2"/>
  <c r="CO532" i="2"/>
  <c r="CN533" i="2" s="1"/>
  <c r="CR531" i="2"/>
  <c r="CT531" i="2" s="1"/>
  <c r="CJ1337" i="2"/>
  <c r="CK1336" i="2"/>
  <c r="CL1336" i="2" s="1" a="1"/>
  <c r="CL1336" i="2" s="1"/>
  <c r="CX533" i="2" l="1"/>
  <c r="CV533" i="2" a="1"/>
  <c r="CV533" i="2" s="1"/>
  <c r="CO533" i="2"/>
  <c r="CN534" i="2" s="1"/>
  <c r="CP533" i="2"/>
  <c r="CQ533" i="2"/>
  <c r="CS533" i="2" s="1"/>
  <c r="CR532" i="2"/>
  <c r="CT532" i="2" s="1"/>
  <c r="CK1337" i="2"/>
  <c r="CL1337" i="2" s="1" a="1"/>
  <c r="CL1337" i="2" s="1"/>
  <c r="CJ1338" i="2"/>
  <c r="CX534" i="2" l="1"/>
  <c r="CV534" i="2" a="1"/>
  <c r="CV534" i="2" s="1"/>
  <c r="CP534" i="2"/>
  <c r="CQ534" i="2"/>
  <c r="CS534" i="2" s="1"/>
  <c r="CR533" i="2"/>
  <c r="CT533" i="2" s="1"/>
  <c r="CO534" i="2"/>
  <c r="CN535" i="2" s="1"/>
  <c r="CJ1339" i="2"/>
  <c r="CK1338" i="2"/>
  <c r="CL1338" i="2" s="1" a="1"/>
  <c r="CL1338" i="2" s="1"/>
  <c r="CX535" i="2" l="1"/>
  <c r="CV535" i="2" a="1"/>
  <c r="CV535" i="2" s="1"/>
  <c r="CO535" i="2"/>
  <c r="CN536" i="2" s="1"/>
  <c r="CQ535" i="2"/>
  <c r="CS535" i="2" s="1"/>
  <c r="CP535" i="2"/>
  <c r="CR534" i="2"/>
  <c r="CT534" i="2" s="1"/>
  <c r="CJ1340" i="2"/>
  <c r="CK1339" i="2"/>
  <c r="CL1339" i="2" s="1" a="1"/>
  <c r="CL1339" i="2" s="1"/>
  <c r="CX536" i="2" l="1"/>
  <c r="CV536" i="2" a="1"/>
  <c r="CV536" i="2" s="1"/>
  <c r="CQ536" i="2"/>
  <c r="CS536" i="2" s="1"/>
  <c r="CO536" i="2"/>
  <c r="CN537" i="2" s="1"/>
  <c r="CP536" i="2"/>
  <c r="CR535" i="2"/>
  <c r="CT535" i="2" s="1"/>
  <c r="CJ1341" i="2"/>
  <c r="CK1340" i="2"/>
  <c r="CL1340" i="2" s="1" a="1"/>
  <c r="CL1340" i="2" s="1"/>
  <c r="CX537" i="2" l="1"/>
  <c r="CV537" i="2" a="1"/>
  <c r="CV537" i="2" s="1"/>
  <c r="CQ537" i="2"/>
  <c r="CS537" i="2" s="1"/>
  <c r="CO537" i="2"/>
  <c r="CN538" i="2" s="1"/>
  <c r="CR536" i="2"/>
  <c r="CT536" i="2" s="1"/>
  <c r="CP537" i="2"/>
  <c r="CJ1342" i="2"/>
  <c r="CK1341" i="2"/>
  <c r="CL1341" i="2" s="1" a="1"/>
  <c r="CL1341" i="2" s="1"/>
  <c r="CX538" i="2" l="1"/>
  <c r="CV538" i="2" a="1"/>
  <c r="CV538" i="2" s="1"/>
  <c r="CQ538" i="2"/>
  <c r="CS538" i="2" s="1"/>
  <c r="CP538" i="2"/>
  <c r="CO538" i="2"/>
  <c r="CN539" i="2" s="1"/>
  <c r="CR537" i="2"/>
  <c r="CT537" i="2" s="1"/>
  <c r="CJ1343" i="2"/>
  <c r="CK1342" i="2"/>
  <c r="CL1342" i="2" s="1" a="1"/>
  <c r="CL1342" i="2" s="1"/>
  <c r="CX539" i="2" l="1"/>
  <c r="CV539" i="2" a="1"/>
  <c r="CV539" i="2" s="1"/>
  <c r="CR538" i="2"/>
  <c r="CT538" i="2" s="1"/>
  <c r="CO539" i="2"/>
  <c r="CN540" i="2" s="1"/>
  <c r="CP539" i="2"/>
  <c r="CQ539" i="2"/>
  <c r="CS539" i="2" s="1"/>
  <c r="CK1343" i="2"/>
  <c r="CL1343" i="2" s="1" a="1"/>
  <c r="CL1343" i="2" s="1"/>
  <c r="CJ1344" i="2"/>
  <c r="CX540" i="2" l="1"/>
  <c r="CR539" i="2"/>
  <c r="CT539" i="2" s="1"/>
  <c r="CV540" i="2" a="1"/>
  <c r="CV540" i="2" s="1"/>
  <c r="CP540" i="2"/>
  <c r="CO540" i="2"/>
  <c r="CN541" i="2" s="1"/>
  <c r="CQ540" i="2"/>
  <c r="CS540" i="2" s="1"/>
  <c r="CJ1345" i="2"/>
  <c r="CK1344" i="2"/>
  <c r="CL1344" i="2" s="1" a="1"/>
  <c r="CL1344" i="2" s="1"/>
  <c r="CX541" i="2" l="1"/>
  <c r="CV541" i="2" a="1"/>
  <c r="CV541" i="2" s="1"/>
  <c r="CQ541" i="2"/>
  <c r="CS541" i="2" s="1"/>
  <c r="CO541" i="2"/>
  <c r="CN542" i="2" s="1"/>
  <c r="CR540" i="2"/>
  <c r="CT540" i="2" s="1"/>
  <c r="CP541" i="2"/>
  <c r="CJ1346" i="2"/>
  <c r="CK1345" i="2"/>
  <c r="CL1345" i="2" s="1" a="1"/>
  <c r="CL1345" i="2" s="1"/>
  <c r="CX542" i="2" l="1"/>
  <c r="CV542" i="2" a="1"/>
  <c r="CV542" i="2" s="1"/>
  <c r="CP542" i="2"/>
  <c r="CR541" i="2"/>
  <c r="CT541" i="2" s="1"/>
  <c r="CQ542" i="2"/>
  <c r="CS542" i="2" s="1"/>
  <c r="CO542" i="2"/>
  <c r="CN543" i="2" s="1"/>
  <c r="CK1346" i="2"/>
  <c r="CL1346" i="2" s="1" a="1"/>
  <c r="CL1346" i="2" s="1"/>
  <c r="CJ1347" i="2"/>
  <c r="CX543" i="2" l="1"/>
  <c r="CP543" i="2"/>
  <c r="CO543" i="2"/>
  <c r="CN544" i="2" s="1"/>
  <c r="CR542" i="2"/>
  <c r="CT542" i="2" s="1"/>
  <c r="CQ543" i="2"/>
  <c r="CS543" i="2" s="1"/>
  <c r="CV543" i="2" a="1"/>
  <c r="CV543" i="2" s="1"/>
  <c r="CJ1348" i="2"/>
  <c r="CK1347" i="2"/>
  <c r="CL1347" i="2" s="1" a="1"/>
  <c r="CL1347" i="2" s="1"/>
  <c r="CX544" i="2" l="1"/>
  <c r="CV544" i="2" a="1"/>
  <c r="CV544" i="2" s="1"/>
  <c r="CR543" i="2"/>
  <c r="CT543" i="2" s="1"/>
  <c r="CQ544" i="2"/>
  <c r="CS544" i="2" s="1"/>
  <c r="CP544" i="2"/>
  <c r="CO544" i="2"/>
  <c r="CN545" i="2" s="1"/>
  <c r="CK1348" i="2"/>
  <c r="CL1348" i="2" s="1" a="1"/>
  <c r="CL1348" i="2" s="1"/>
  <c r="CJ1349" i="2"/>
  <c r="CX545" i="2" l="1"/>
  <c r="CP545" i="2"/>
  <c r="CO545" i="2"/>
  <c r="CN546" i="2" s="1"/>
  <c r="CV545" i="2" a="1"/>
  <c r="CV545" i="2" s="1"/>
  <c r="CR544" i="2"/>
  <c r="CT544" i="2" s="1"/>
  <c r="CQ545" i="2"/>
  <c r="CS545" i="2" s="1"/>
  <c r="CK1349" i="2"/>
  <c r="CL1349" i="2" s="1" a="1"/>
  <c r="CL1349" i="2" s="1"/>
  <c r="CJ1350" i="2"/>
  <c r="CX546" i="2" l="1"/>
  <c r="CV546" i="2" a="1"/>
  <c r="CV546" i="2" s="1"/>
  <c r="CQ546" i="2"/>
  <c r="CS546" i="2" s="1"/>
  <c r="CP546" i="2"/>
  <c r="CO546" i="2"/>
  <c r="CN547" i="2" s="1"/>
  <c r="CR545" i="2"/>
  <c r="CT545" i="2" s="1"/>
  <c r="CK1350" i="2"/>
  <c r="CL1350" i="2" s="1" a="1"/>
  <c r="CL1350" i="2" s="1"/>
  <c r="CJ1351" i="2"/>
  <c r="CX547" i="2" l="1"/>
  <c r="CR546" i="2"/>
  <c r="CT546" i="2" s="1"/>
  <c r="CP547" i="2"/>
  <c r="CO547" i="2"/>
  <c r="CN548" i="2" s="1"/>
  <c r="CQ547" i="2"/>
  <c r="CS547" i="2" s="1"/>
  <c r="CV547" i="2" a="1"/>
  <c r="CV547" i="2" s="1"/>
  <c r="CJ1352" i="2"/>
  <c r="CK1351" i="2"/>
  <c r="CL1351" i="2" s="1" a="1"/>
  <c r="CL1351" i="2" s="1"/>
  <c r="CX548" i="2" l="1"/>
  <c r="CV548" i="2" a="1"/>
  <c r="CV548" i="2" s="1"/>
  <c r="CP548" i="2"/>
  <c r="CR547" i="2"/>
  <c r="CT547" i="2" s="1"/>
  <c r="CO548" i="2"/>
  <c r="CN549" i="2" s="1"/>
  <c r="CQ548" i="2"/>
  <c r="CS548" i="2" s="1"/>
  <c r="CJ1353" i="2"/>
  <c r="CK1352" i="2"/>
  <c r="CL1352" i="2" s="1" a="1"/>
  <c r="CL1352" i="2" s="1"/>
  <c r="CX549" i="2" l="1"/>
  <c r="CP549" i="2"/>
  <c r="CQ549" i="2"/>
  <c r="CS549" i="2" s="1"/>
  <c r="CR548" i="2"/>
  <c r="CT548" i="2" s="1"/>
  <c r="CV549" i="2" a="1"/>
  <c r="CV549" i="2" s="1"/>
  <c r="CO549" i="2"/>
  <c r="CN550" i="2" s="1"/>
  <c r="CJ1354" i="2"/>
  <c r="CK1353" i="2"/>
  <c r="CL1353" i="2" s="1" a="1"/>
  <c r="CL1353" i="2" s="1"/>
  <c r="CX550" i="2" l="1"/>
  <c r="CV550" i="2" a="1"/>
  <c r="CV550" i="2" s="1"/>
  <c r="CQ550" i="2"/>
  <c r="CS550" i="2" s="1"/>
  <c r="CR549" i="2"/>
  <c r="CT549" i="2" s="1"/>
  <c r="CP550" i="2"/>
  <c r="CO550" i="2"/>
  <c r="CN551" i="2" s="1"/>
  <c r="CK1354" i="2"/>
  <c r="CL1354" i="2" s="1" a="1"/>
  <c r="CL1354" i="2" s="1"/>
  <c r="CJ1355" i="2"/>
  <c r="CX551" i="2" l="1"/>
  <c r="CV551" i="2" a="1"/>
  <c r="CV551" i="2" s="1"/>
  <c r="CO551" i="2"/>
  <c r="CN552" i="2" s="1"/>
  <c r="CR550" i="2"/>
  <c r="CT550" i="2" s="1"/>
  <c r="CQ551" i="2"/>
  <c r="CS551" i="2" s="1"/>
  <c r="CP551" i="2"/>
  <c r="CK1355" i="2"/>
  <c r="CL1355" i="2" s="1" a="1"/>
  <c r="CL1355" i="2" s="1"/>
  <c r="CJ1356" i="2"/>
  <c r="CX552" i="2" l="1"/>
  <c r="CV552" i="2" a="1"/>
  <c r="CV552" i="2" s="1"/>
  <c r="CO552" i="2"/>
  <c r="CN553" i="2" s="1"/>
  <c r="CQ552" i="2"/>
  <c r="CS552" i="2" s="1"/>
  <c r="CP552" i="2"/>
  <c r="CR551" i="2"/>
  <c r="CT551" i="2" s="1"/>
  <c r="CK1356" i="2"/>
  <c r="CL1356" i="2" s="1" a="1"/>
  <c r="CL1356" i="2" s="1"/>
  <c r="CJ1357" i="2"/>
  <c r="CX553" i="2" l="1"/>
  <c r="CV553" i="2" a="1"/>
  <c r="CV553" i="2" s="1"/>
  <c r="CP553" i="2"/>
  <c r="CR552" i="2"/>
  <c r="CT552" i="2" s="1"/>
  <c r="CO553" i="2"/>
  <c r="CN554" i="2" s="1"/>
  <c r="CQ553" i="2"/>
  <c r="CS553" i="2" s="1"/>
  <c r="CJ1358" i="2"/>
  <c r="CK1357" i="2"/>
  <c r="CL1357" i="2" s="1" a="1"/>
  <c r="CL1357" i="2" s="1"/>
  <c r="CX554" i="2" l="1"/>
  <c r="CO554" i="2"/>
  <c r="CN555" i="2" s="1"/>
  <c r="CP554" i="2"/>
  <c r="CR553" i="2"/>
  <c r="CT553" i="2" s="1"/>
  <c r="CQ554" i="2"/>
  <c r="CS554" i="2" s="1"/>
  <c r="CV554" i="2" a="1"/>
  <c r="CV554" i="2" s="1"/>
  <c r="CJ1359" i="2"/>
  <c r="CK1358" i="2"/>
  <c r="CL1358" i="2" s="1" a="1"/>
  <c r="CL1358" i="2" s="1"/>
  <c r="CX555" i="2" l="1"/>
  <c r="CV555" i="2" a="1"/>
  <c r="CV555" i="2" s="1"/>
  <c r="CQ555" i="2"/>
  <c r="CS555" i="2" s="1"/>
  <c r="CO555" i="2"/>
  <c r="CN556" i="2" s="1"/>
  <c r="CP555" i="2"/>
  <c r="CR554" i="2"/>
  <c r="CT554" i="2" s="1"/>
  <c r="CJ1360" i="2"/>
  <c r="CK1359" i="2"/>
  <c r="CL1359" i="2" s="1" a="1"/>
  <c r="CL1359" i="2" s="1"/>
  <c r="CX556" i="2" l="1"/>
  <c r="CR555" i="2"/>
  <c r="CT555" i="2" s="1"/>
  <c r="CQ556" i="2"/>
  <c r="CS556" i="2" s="1"/>
  <c r="CV556" i="2" a="1"/>
  <c r="CV556" i="2" s="1"/>
  <c r="CO556" i="2"/>
  <c r="CN557" i="2" s="1"/>
  <c r="CP556" i="2"/>
  <c r="CJ1361" i="2"/>
  <c r="CK1360" i="2"/>
  <c r="CL1360" i="2" s="1" a="1"/>
  <c r="CL1360" i="2" s="1"/>
  <c r="CX557" i="2" l="1"/>
  <c r="CR556" i="2"/>
  <c r="CT556" i="2" s="1"/>
  <c r="CV557" i="2" a="1"/>
  <c r="CV557" i="2" s="1"/>
  <c r="CQ557" i="2"/>
  <c r="CS557" i="2" s="1"/>
  <c r="CP557" i="2"/>
  <c r="CO557" i="2"/>
  <c r="CN558" i="2" s="1"/>
  <c r="CK1361" i="2"/>
  <c r="CL1361" i="2" s="1" a="1"/>
  <c r="CL1361" i="2" s="1"/>
  <c r="CJ1362" i="2"/>
  <c r="CX558" i="2" l="1"/>
  <c r="CO558" i="2"/>
  <c r="CN559" i="2" s="1"/>
  <c r="CQ558" i="2"/>
  <c r="CS558" i="2" s="1"/>
  <c r="CV558" i="2" a="1"/>
  <c r="CV558" i="2" s="1"/>
  <c r="CP558" i="2"/>
  <c r="CR557" i="2"/>
  <c r="CT557" i="2" s="1"/>
  <c r="CK1362" i="2"/>
  <c r="CL1362" i="2" s="1" a="1"/>
  <c r="CL1362" i="2" s="1"/>
  <c r="CJ1363" i="2"/>
  <c r="CX559" i="2" l="1"/>
  <c r="CV559" i="2" a="1"/>
  <c r="CV559" i="2" s="1"/>
  <c r="CR558" i="2"/>
  <c r="CT558" i="2" s="1"/>
  <c r="CO559" i="2"/>
  <c r="CN560" i="2" s="1"/>
  <c r="CQ559" i="2"/>
  <c r="CS559" i="2" s="1"/>
  <c r="CP559" i="2"/>
  <c r="CJ1364" i="2"/>
  <c r="CK1363" i="2"/>
  <c r="CL1363" i="2" s="1" a="1"/>
  <c r="CL1363" i="2" s="1"/>
  <c r="CX560" i="2" l="1"/>
  <c r="CQ560" i="2"/>
  <c r="CS560" i="2" s="1"/>
  <c r="CV560" i="2" a="1"/>
  <c r="CV560" i="2" s="1"/>
  <c r="CO560" i="2"/>
  <c r="CN561" i="2" s="1"/>
  <c r="CR559" i="2"/>
  <c r="CT559" i="2" s="1"/>
  <c r="CP560" i="2"/>
  <c r="CJ1365" i="2"/>
  <c r="CK1364" i="2"/>
  <c r="CL1364" i="2" s="1" a="1"/>
  <c r="CL1364" i="2" s="1"/>
  <c r="CX561" i="2" l="1"/>
  <c r="CO561" i="2"/>
  <c r="CQ561" i="2"/>
  <c r="CS561" i="2" s="1"/>
  <c r="CR560" i="2"/>
  <c r="CT560" i="2" s="1"/>
  <c r="CV561" i="2" a="1"/>
  <c r="CV561" i="2" s="1"/>
  <c r="CP561" i="2"/>
  <c r="CJ1366" i="2"/>
  <c r="CK1365" i="2"/>
  <c r="CL1365" i="2" s="1" a="1"/>
  <c r="CL1365" i="2" s="1"/>
  <c r="CN562" i="2" l="1"/>
  <c r="CX562" i="2"/>
  <c r="CV562" i="2" a="1"/>
  <c r="CV562" i="2" s="1"/>
  <c r="CO562" i="2"/>
  <c r="CN563" i="2" s="1"/>
  <c r="CP562" i="2"/>
  <c r="CQ562" i="2"/>
  <c r="CS562" i="2" s="1"/>
  <c r="CR561" i="2"/>
  <c r="CT561" i="2" s="1"/>
  <c r="CK1366" i="2"/>
  <c r="CL1366" i="2" s="1" a="1"/>
  <c r="CL1366" i="2" s="1"/>
  <c r="CJ1367" i="2"/>
  <c r="CX563" i="2" l="1"/>
  <c r="CV563" i="2" a="1"/>
  <c r="CV563" i="2" s="1"/>
  <c r="CQ563" i="2"/>
  <c r="CS563" i="2" s="1"/>
  <c r="CP563" i="2"/>
  <c r="CO563" i="2"/>
  <c r="CN564" i="2" s="1"/>
  <c r="CR562" i="2"/>
  <c r="CT562" i="2" s="1"/>
  <c r="CK1367" i="2"/>
  <c r="CL1367" i="2" s="1" a="1"/>
  <c r="CL1367" i="2" s="1"/>
  <c r="CJ1368" i="2"/>
  <c r="CX564" i="2" l="1"/>
  <c r="CV564" i="2" a="1"/>
  <c r="CV564" i="2" s="1"/>
  <c r="CO564" i="2"/>
  <c r="CN565" i="2" s="1"/>
  <c r="CQ564" i="2"/>
  <c r="CS564" i="2" s="1"/>
  <c r="CR563" i="2"/>
  <c r="CT563" i="2" s="1"/>
  <c r="CP564" i="2"/>
  <c r="CK1368" i="2"/>
  <c r="CL1368" i="2" s="1" a="1"/>
  <c r="CL1368" i="2" s="1"/>
  <c r="CJ1369" i="2"/>
  <c r="CX565" i="2" l="1"/>
  <c r="CV565" i="2" a="1"/>
  <c r="CV565" i="2" s="1"/>
  <c r="CP565" i="2"/>
  <c r="CO565" i="2"/>
  <c r="CN566" i="2" s="1"/>
  <c r="CR564" i="2"/>
  <c r="CT564" i="2" s="1"/>
  <c r="CQ565" i="2"/>
  <c r="CS565" i="2" s="1"/>
  <c r="CK1369" i="2"/>
  <c r="CL1369" i="2" s="1" a="1"/>
  <c r="CL1369" i="2" s="1"/>
  <c r="CJ1370" i="2"/>
  <c r="CX566" i="2" l="1"/>
  <c r="CV566" i="2" a="1"/>
  <c r="CV566" i="2" s="1"/>
  <c r="CP566" i="2"/>
  <c r="CR565" i="2"/>
  <c r="CT565" i="2" s="1"/>
  <c r="CO566" i="2"/>
  <c r="CN567" i="2" s="1"/>
  <c r="CQ566" i="2"/>
  <c r="CS566" i="2" s="1"/>
  <c r="CK1370" i="2"/>
  <c r="CL1370" i="2" s="1" a="1"/>
  <c r="CL1370" i="2" s="1"/>
  <c r="CJ1371" i="2"/>
  <c r="CX567" i="2" l="1"/>
  <c r="CQ567" i="2"/>
  <c r="CS567" i="2" s="1"/>
  <c r="CV567" i="2" a="1"/>
  <c r="CV567" i="2" s="1"/>
  <c r="CP567" i="2"/>
  <c r="CO567" i="2"/>
  <c r="CN568" i="2" s="1"/>
  <c r="CR566" i="2"/>
  <c r="CT566" i="2" s="1"/>
  <c r="CJ1372" i="2"/>
  <c r="CK1371" i="2"/>
  <c r="CL1371" i="2" s="1" a="1"/>
  <c r="CL1371" i="2" s="1"/>
  <c r="CX568" i="2" l="1"/>
  <c r="CV568" i="2" a="1"/>
  <c r="CV568" i="2" s="1"/>
  <c r="CR567" i="2"/>
  <c r="CT567" i="2" s="1"/>
  <c r="CQ568" i="2"/>
  <c r="CS568" i="2" s="1"/>
  <c r="CP568" i="2"/>
  <c r="CO568" i="2"/>
  <c r="CN569" i="2" s="1"/>
  <c r="CK1372" i="2"/>
  <c r="CL1372" i="2" s="1" a="1"/>
  <c r="CL1372" i="2" s="1"/>
  <c r="CJ1373" i="2"/>
  <c r="CX569" i="2" l="1"/>
  <c r="CV569" i="2" a="1"/>
  <c r="CV569" i="2" s="1"/>
  <c r="CQ569" i="2"/>
  <c r="CS569" i="2" s="1"/>
  <c r="CR568" i="2"/>
  <c r="CT568" i="2" s="1"/>
  <c r="CO569" i="2"/>
  <c r="CN570" i="2" s="1"/>
  <c r="CP569" i="2"/>
  <c r="CJ1374" i="2"/>
  <c r="CK1373" i="2"/>
  <c r="CL1373" i="2" s="1" a="1"/>
  <c r="CL1373" i="2" s="1"/>
  <c r="CX570" i="2" l="1"/>
  <c r="CP570" i="2"/>
  <c r="CV570" i="2" a="1"/>
  <c r="CV570" i="2" s="1"/>
  <c r="CO570" i="2"/>
  <c r="CN571" i="2" s="1"/>
  <c r="CR569" i="2"/>
  <c r="CT569" i="2" s="1"/>
  <c r="CQ570" i="2"/>
  <c r="CS570" i="2" s="1"/>
  <c r="CJ1375" i="2"/>
  <c r="CK1374" i="2"/>
  <c r="CL1374" i="2" s="1" a="1"/>
  <c r="CL1374" i="2" s="1"/>
  <c r="CX571" i="2" l="1"/>
  <c r="CO571" i="2"/>
  <c r="CN572" i="2" s="1"/>
  <c r="CV571" i="2" a="1"/>
  <c r="CV571" i="2" s="1"/>
  <c r="CQ571" i="2"/>
  <c r="CS571" i="2" s="1"/>
  <c r="CP571" i="2"/>
  <c r="CR570" i="2"/>
  <c r="CT570" i="2" s="1"/>
  <c r="CK1375" i="2"/>
  <c r="CL1375" i="2" s="1" a="1"/>
  <c r="CL1375" i="2" s="1"/>
  <c r="CJ1376" i="2"/>
  <c r="CX572" i="2" l="1"/>
  <c r="CP572" i="2"/>
  <c r="CV572" i="2" a="1"/>
  <c r="CV572" i="2" s="1"/>
  <c r="CQ572" i="2"/>
  <c r="CS572" i="2" s="1"/>
  <c r="CO572" i="2"/>
  <c r="CN573" i="2" s="1"/>
  <c r="CR571" i="2"/>
  <c r="CT571" i="2" s="1"/>
  <c r="CK1376" i="2"/>
  <c r="CL1376" i="2" s="1" a="1"/>
  <c r="CL1376" i="2" s="1"/>
  <c r="CJ1377" i="2"/>
  <c r="CX573" i="2" l="1"/>
  <c r="CQ573" i="2"/>
  <c r="CS573" i="2" s="1"/>
  <c r="CV573" i="2" a="1"/>
  <c r="CV573" i="2" s="1"/>
  <c r="CR572" i="2"/>
  <c r="CT572" i="2" s="1"/>
  <c r="CP573" i="2"/>
  <c r="CO573" i="2"/>
  <c r="CN574" i="2" s="1"/>
  <c r="CJ1378" i="2"/>
  <c r="CK1377" i="2"/>
  <c r="CL1377" i="2" s="1" a="1"/>
  <c r="CL1377" i="2" s="1"/>
  <c r="CX574" i="2" l="1"/>
  <c r="CO574" i="2"/>
  <c r="CN575" i="2" s="1"/>
  <c r="CP574" i="2"/>
  <c r="CQ574" i="2"/>
  <c r="CS574" i="2" s="1"/>
  <c r="CR573" i="2"/>
  <c r="CT573" i="2" s="1"/>
  <c r="CV574" i="2" a="1"/>
  <c r="CV574" i="2" s="1"/>
  <c r="CK1378" i="2"/>
  <c r="CL1378" i="2" s="1" a="1"/>
  <c r="CL1378" i="2" s="1"/>
  <c r="CJ1379" i="2"/>
  <c r="CX575" i="2" l="1"/>
  <c r="CR574" i="2"/>
  <c r="CT574" i="2" s="1"/>
  <c r="CV575" i="2" a="1"/>
  <c r="CV575" i="2" s="1"/>
  <c r="CP575" i="2"/>
  <c r="CQ575" i="2"/>
  <c r="CS575" i="2" s="1"/>
  <c r="CO575" i="2"/>
  <c r="CN576" i="2" s="1"/>
  <c r="CK1379" i="2"/>
  <c r="CL1379" i="2" s="1" a="1"/>
  <c r="CL1379" i="2" s="1"/>
  <c r="CJ1380" i="2"/>
  <c r="CX576" i="2" l="1"/>
  <c r="CV576" i="2" a="1"/>
  <c r="CV576" i="2" s="1"/>
  <c r="CP576" i="2"/>
  <c r="CO576" i="2"/>
  <c r="CN577" i="2" s="1"/>
  <c r="CR575" i="2"/>
  <c r="CT575" i="2" s="1"/>
  <c r="CQ576" i="2"/>
  <c r="CS576" i="2" s="1"/>
  <c r="CJ1381" i="2"/>
  <c r="CK1380" i="2"/>
  <c r="CL1380" i="2" s="1" a="1"/>
  <c r="CL1380" i="2" s="1"/>
  <c r="CX577" i="2" l="1"/>
  <c r="CQ577" i="2"/>
  <c r="CS577" i="2" s="1"/>
  <c r="CO577" i="2"/>
  <c r="CN578" i="2" s="1"/>
  <c r="CV577" i="2" a="1"/>
  <c r="CV577" i="2" s="1"/>
  <c r="CP577" i="2"/>
  <c r="CR576" i="2"/>
  <c r="CT576" i="2" s="1"/>
  <c r="CK1381" i="2"/>
  <c r="CL1381" i="2" s="1" a="1"/>
  <c r="CL1381" i="2" s="1"/>
  <c r="CJ1382" i="2"/>
  <c r="CX578" i="2" l="1"/>
  <c r="CV578" i="2" a="1"/>
  <c r="CV578" i="2" s="1"/>
  <c r="CQ578" i="2"/>
  <c r="CS578" i="2" s="1"/>
  <c r="CR577" i="2"/>
  <c r="CT577" i="2" s="1"/>
  <c r="CO578" i="2"/>
  <c r="CN579" i="2" s="1"/>
  <c r="CP578" i="2"/>
  <c r="CJ1383" i="2"/>
  <c r="CK1382" i="2"/>
  <c r="CL1382" i="2" s="1" a="1"/>
  <c r="CL1382" i="2" s="1"/>
  <c r="CX579" i="2" l="1"/>
  <c r="CV579" i="2" a="1"/>
  <c r="CV579" i="2" s="1"/>
  <c r="CP579" i="2"/>
  <c r="CR578" i="2"/>
  <c r="CT578" i="2" s="1"/>
  <c r="CO579" i="2"/>
  <c r="CN580" i="2" s="1"/>
  <c r="CQ579" i="2"/>
  <c r="CS579" i="2" s="1"/>
  <c r="CJ1384" i="2"/>
  <c r="CK1383" i="2"/>
  <c r="CL1383" i="2" s="1" a="1"/>
  <c r="CL1383" i="2" s="1"/>
  <c r="CX580" i="2" l="1"/>
  <c r="CV580" i="2" a="1"/>
  <c r="CV580" i="2" s="1"/>
  <c r="CO580" i="2"/>
  <c r="CN581" i="2" s="1"/>
  <c r="CP580" i="2"/>
  <c r="CQ580" i="2"/>
  <c r="CS580" i="2" s="1"/>
  <c r="CR579" i="2"/>
  <c r="CT579" i="2" s="1"/>
  <c r="CJ1385" i="2"/>
  <c r="CK1384" i="2"/>
  <c r="CL1384" i="2" s="1" a="1"/>
  <c r="CL1384" i="2" s="1"/>
  <c r="CX581" i="2" l="1"/>
  <c r="CP581" i="2"/>
  <c r="CO581" i="2"/>
  <c r="CN582" i="2" s="1"/>
  <c r="CV581" i="2" a="1"/>
  <c r="CV581" i="2" s="1"/>
  <c r="CQ581" i="2"/>
  <c r="CS581" i="2" s="1"/>
  <c r="CR580" i="2"/>
  <c r="CT580" i="2" s="1"/>
  <c r="CK1385" i="2"/>
  <c r="CL1385" i="2" s="1" a="1"/>
  <c r="CL1385" i="2" s="1"/>
  <c r="CJ1386" i="2"/>
  <c r="CX582" i="2" l="1"/>
  <c r="CR581" i="2"/>
  <c r="CT581" i="2" s="1"/>
  <c r="CO582" i="2"/>
  <c r="CN583" i="2" s="1"/>
  <c r="CQ582" i="2"/>
  <c r="CS582" i="2" s="1"/>
  <c r="CP582" i="2"/>
  <c r="CV582" i="2" a="1"/>
  <c r="CV582" i="2" s="1"/>
  <c r="CJ1387" i="2"/>
  <c r="CK1386" i="2"/>
  <c r="CL1386" i="2" s="1" a="1"/>
  <c r="CL1386" i="2" s="1"/>
  <c r="CX583" i="2" l="1"/>
  <c r="CV583" i="2" a="1"/>
  <c r="CV583" i="2" s="1"/>
  <c r="CR582" i="2"/>
  <c r="CT582" i="2" s="1"/>
  <c r="CO583" i="2"/>
  <c r="CN584" i="2" s="1"/>
  <c r="CP583" i="2"/>
  <c r="CQ583" i="2"/>
  <c r="CS583" i="2" s="1"/>
  <c r="CJ1388" i="2"/>
  <c r="CK1387" i="2"/>
  <c r="CL1387" i="2" s="1" a="1"/>
  <c r="CL1387" i="2" s="1"/>
  <c r="CX584" i="2" l="1"/>
  <c r="CV584" i="2" a="1"/>
  <c r="CV584" i="2" s="1"/>
  <c r="CR583" i="2"/>
  <c r="CT583" i="2" s="1"/>
  <c r="CQ584" i="2"/>
  <c r="CS584" i="2" s="1"/>
  <c r="CP584" i="2"/>
  <c r="CO584" i="2"/>
  <c r="CN585" i="2" s="1"/>
  <c r="CK1388" i="2"/>
  <c r="CL1388" i="2" s="1" a="1"/>
  <c r="CL1388" i="2" s="1"/>
  <c r="CJ1389" i="2"/>
  <c r="CX585" i="2" l="1"/>
  <c r="CV585" i="2" a="1"/>
  <c r="CV585" i="2" s="1"/>
  <c r="CQ585" i="2"/>
  <c r="CS585" i="2" s="1"/>
  <c r="CP585" i="2"/>
  <c r="CO585" i="2"/>
  <c r="CN586" i="2" s="1"/>
  <c r="CR584" i="2"/>
  <c r="CT584" i="2" s="1"/>
  <c r="CJ1390" i="2"/>
  <c r="CK1389" i="2"/>
  <c r="CL1389" i="2" s="1" a="1"/>
  <c r="CL1389" i="2" s="1"/>
  <c r="CX586" i="2" l="1"/>
  <c r="CP586" i="2"/>
  <c r="CR585" i="2"/>
  <c r="CT585" i="2" s="1"/>
  <c r="CO586" i="2"/>
  <c r="CN587" i="2" s="1"/>
  <c r="CQ586" i="2"/>
  <c r="CS586" i="2" s="1"/>
  <c r="CV586" i="2" a="1"/>
  <c r="CV586" i="2" s="1"/>
  <c r="CK1390" i="2"/>
  <c r="CL1390" i="2" s="1" a="1"/>
  <c r="CL1390" i="2" s="1"/>
  <c r="CJ1391" i="2"/>
  <c r="CX587" i="2" l="1"/>
  <c r="CR586" i="2"/>
  <c r="CT586" i="2" s="1"/>
  <c r="CQ587" i="2"/>
  <c r="CS587" i="2" s="1"/>
  <c r="CP587" i="2"/>
  <c r="CV587" i="2" a="1"/>
  <c r="CV587" i="2" s="1"/>
  <c r="CO587" i="2"/>
  <c r="CN588" i="2" s="1"/>
  <c r="CK1391" i="2"/>
  <c r="CL1391" i="2" s="1" a="1"/>
  <c r="CL1391" i="2" s="1"/>
  <c r="CJ1392" i="2"/>
  <c r="CX588" i="2" l="1"/>
  <c r="CQ588" i="2"/>
  <c r="CS588" i="2" s="1"/>
  <c r="CV588" i="2" a="1"/>
  <c r="CV588" i="2" s="1"/>
  <c r="CO588" i="2"/>
  <c r="CN589" i="2" s="1"/>
  <c r="CR587" i="2"/>
  <c r="CT587" i="2" s="1"/>
  <c r="CP588" i="2"/>
  <c r="CJ1393" i="2"/>
  <c r="CK1392" i="2"/>
  <c r="CL1392" i="2" s="1" a="1"/>
  <c r="CL1392" i="2" s="1"/>
  <c r="CX589" i="2" l="1"/>
  <c r="CQ589" i="2"/>
  <c r="CS589" i="2" s="1"/>
  <c r="CR588" i="2"/>
  <c r="CT588" i="2" s="1"/>
  <c r="CP589" i="2"/>
  <c r="CO589" i="2"/>
  <c r="CN590" i="2" s="1"/>
  <c r="CV589" i="2" a="1"/>
  <c r="CV589" i="2" s="1"/>
  <c r="CJ1394" i="2"/>
  <c r="CK1393" i="2"/>
  <c r="CL1393" i="2" s="1" a="1"/>
  <c r="CL1393" i="2" s="1"/>
  <c r="CX590" i="2" l="1"/>
  <c r="CP590" i="2"/>
  <c r="CR589" i="2"/>
  <c r="CT589" i="2" s="1"/>
  <c r="CQ590" i="2"/>
  <c r="CS590" i="2" s="1"/>
  <c r="CO590" i="2"/>
  <c r="CN591" i="2" s="1"/>
  <c r="CV590" i="2" a="1"/>
  <c r="CV590" i="2" s="1"/>
  <c r="CJ1395" i="2"/>
  <c r="CK1394" i="2"/>
  <c r="CL1394" i="2" s="1" a="1"/>
  <c r="CL1394" i="2" s="1"/>
  <c r="CX591" i="2" l="1"/>
  <c r="CO591" i="2"/>
  <c r="CQ591" i="2"/>
  <c r="CS591" i="2" s="1"/>
  <c r="CR590" i="2"/>
  <c r="CT590" i="2" s="1"/>
  <c r="CP591" i="2"/>
  <c r="CV591" i="2" a="1"/>
  <c r="CV591" i="2" s="1"/>
  <c r="CJ1396" i="2"/>
  <c r="CK1395" i="2"/>
  <c r="CL1395" i="2" s="1" a="1"/>
  <c r="CL1395" i="2" s="1"/>
  <c r="CN592" i="2" l="1"/>
  <c r="CV592" i="2" s="1" a="1"/>
  <c r="CV592" i="2" s="1"/>
  <c r="CP592" i="2"/>
  <c r="CJ1397" i="2"/>
  <c r="CK1396" i="2"/>
  <c r="CL1396" i="2" s="1" a="1"/>
  <c r="CL1396" i="2" s="1"/>
  <c r="CX592" i="2" l="1"/>
  <c r="CO592" i="2"/>
  <c r="CN593" i="2" s="1"/>
  <c r="CQ593" i="2" s="1"/>
  <c r="CS593" i="2" s="1"/>
  <c r="CR591" i="2"/>
  <c r="CT591" i="2" s="1"/>
  <c r="CQ592" i="2"/>
  <c r="CS592" i="2" s="1"/>
  <c r="CK1397" i="2"/>
  <c r="CL1397" i="2" s="1" a="1"/>
  <c r="CL1397" i="2" s="1"/>
  <c r="CJ1398" i="2"/>
  <c r="CX593" i="2" l="1"/>
  <c r="CO593" i="2"/>
  <c r="CN594" i="2" s="1"/>
  <c r="CQ594" i="2" s="1"/>
  <c r="CS594" i="2" s="1"/>
  <c r="CV593" i="2" a="1"/>
  <c r="CV593" i="2" s="1"/>
  <c r="CP593" i="2"/>
  <c r="CR592" i="2"/>
  <c r="CT592" i="2" s="1"/>
  <c r="CK1398" i="2"/>
  <c r="CL1398" i="2" s="1" a="1"/>
  <c r="CL1398" i="2" s="1"/>
  <c r="CJ1399" i="2"/>
  <c r="CO594" i="2" l="1"/>
  <c r="CN595" i="2" s="1"/>
  <c r="CV595" i="2" s="1" a="1"/>
  <c r="CV595" i="2" s="1"/>
  <c r="CX594" i="2"/>
  <c r="CV594" i="2" a="1"/>
  <c r="CV594" i="2" s="1"/>
  <c r="CP594" i="2"/>
  <c r="CR593" i="2"/>
  <c r="CT593" i="2" s="1"/>
  <c r="CK1399" i="2"/>
  <c r="CL1399" i="2" s="1" a="1"/>
  <c r="CL1399" i="2" s="1"/>
  <c r="CJ1400" i="2"/>
  <c r="CQ595" i="2" l="1"/>
  <c r="CS595" i="2" s="1"/>
  <c r="CR594" i="2"/>
  <c r="CT594" i="2" s="1"/>
  <c r="CO595" i="2"/>
  <c r="CN596" i="2" s="1"/>
  <c r="CV596" i="2" s="1" a="1"/>
  <c r="CV596" i="2" s="1"/>
  <c r="CX595" i="2"/>
  <c r="CP595" i="2"/>
  <c r="CK1400" i="2"/>
  <c r="CL1400" i="2" s="1" a="1"/>
  <c r="CL1400" i="2" s="1"/>
  <c r="CJ1401" i="2"/>
  <c r="CX596" i="2" l="1"/>
  <c r="CP596" i="2"/>
  <c r="CQ596" i="2"/>
  <c r="CS596" i="2" s="1"/>
  <c r="CO596" i="2"/>
  <c r="CN597" i="2" s="1"/>
  <c r="CR596" i="2" s="1"/>
  <c r="CT596" i="2" s="1"/>
  <c r="CR595" i="2"/>
  <c r="CT595" i="2" s="1"/>
  <c r="CJ1402" i="2"/>
  <c r="CK1401" i="2"/>
  <c r="CL1401" i="2" s="1" a="1"/>
  <c r="CL1401" i="2" s="1"/>
  <c r="CV597" i="2" l="1" a="1"/>
  <c r="CV597" i="2" s="1"/>
  <c r="CQ597" i="2"/>
  <c r="CS597" i="2" s="1"/>
  <c r="CX597" i="2"/>
  <c r="CP597" i="2"/>
  <c r="CO597" i="2"/>
  <c r="CN598" i="2" s="1"/>
  <c r="CO598" i="2" s="1"/>
  <c r="CJ1403" i="2"/>
  <c r="CK1402" i="2"/>
  <c r="CL1402" i="2" s="1" a="1"/>
  <c r="CL1402" i="2" s="1"/>
  <c r="CX598" i="2" l="1"/>
  <c r="CP598" i="2"/>
  <c r="CN599" i="2" s="1"/>
  <c r="CQ598" i="2"/>
  <c r="CS598" i="2" s="1"/>
  <c r="CR597" i="2"/>
  <c r="CT597" i="2" s="1"/>
  <c r="CV598" i="2" a="1"/>
  <c r="CV598" i="2" s="1"/>
  <c r="CK1403" i="2"/>
  <c r="CL1403" i="2" s="1" a="1"/>
  <c r="CL1403" i="2" s="1"/>
  <c r="CJ1404" i="2"/>
  <c r="CX599" i="2" l="1"/>
  <c r="CV599" i="2" a="1"/>
  <c r="CV599" i="2" s="1"/>
  <c r="CO599" i="2"/>
  <c r="CN600" i="2" s="1"/>
  <c r="CX600" i="2" s="1"/>
  <c r="CQ599" i="2"/>
  <c r="CS599" i="2" s="1"/>
  <c r="CR598" i="2"/>
  <c r="CT598" i="2" s="1"/>
  <c r="CP599" i="2"/>
  <c r="CJ1405" i="2"/>
  <c r="CK1404" i="2"/>
  <c r="CL1404" i="2" s="1" a="1"/>
  <c r="CL1404" i="2" s="1"/>
  <c r="CR599" i="2" l="1"/>
  <c r="CT599" i="2" s="1"/>
  <c r="CQ600" i="2"/>
  <c r="CS600" i="2" s="1"/>
  <c r="CV600" i="2" a="1"/>
  <c r="CV600" i="2" s="1"/>
  <c r="CO600" i="2"/>
  <c r="CN601" i="2" s="1"/>
  <c r="CO601" i="2" s="1"/>
  <c r="CP600" i="2"/>
  <c r="CK1405" i="2"/>
  <c r="CL1405" i="2" s="1" a="1"/>
  <c r="CL1405" i="2" s="1"/>
  <c r="CJ1406" i="2"/>
  <c r="CP601" i="2" l="1"/>
  <c r="CN602" i="2" s="1"/>
  <c r="CX601" i="2"/>
  <c r="CQ601" i="2"/>
  <c r="CS601" i="2" s="1"/>
  <c r="CR600" i="2"/>
  <c r="CT600" i="2" s="1"/>
  <c r="CV601" i="2" a="1"/>
  <c r="CV601" i="2" s="1"/>
  <c r="CJ1407" i="2"/>
  <c r="CK1406" i="2"/>
  <c r="CL1406" i="2" s="1" a="1"/>
  <c r="CL1406" i="2" s="1"/>
  <c r="CX602" i="2" l="1"/>
  <c r="CP602" i="2"/>
  <c r="CQ602" i="2"/>
  <c r="CS602" i="2" s="1"/>
  <c r="CO602" i="2"/>
  <c r="CN603" i="2" s="1"/>
  <c r="CX603" i="2" s="1"/>
  <c r="CV602" i="2" a="1"/>
  <c r="CV602" i="2" s="1"/>
  <c r="CR601" i="2"/>
  <c r="CT601" i="2" s="1"/>
  <c r="CJ1408" i="2"/>
  <c r="CK1407" i="2"/>
  <c r="CL1407" i="2" s="1" a="1"/>
  <c r="CL1407" i="2" s="1"/>
  <c r="CO603" i="2" l="1"/>
  <c r="CN604" i="2" s="1"/>
  <c r="CX604" i="2" s="1"/>
  <c r="CV603" i="2" a="1"/>
  <c r="CV603" i="2" s="1"/>
  <c r="CR602" i="2"/>
  <c r="CT602" i="2" s="1"/>
  <c r="CP603" i="2"/>
  <c r="CQ603" i="2"/>
  <c r="CS603" i="2" s="1"/>
  <c r="CJ1409" i="2"/>
  <c r="CK1408" i="2"/>
  <c r="CL1408" i="2" s="1" a="1"/>
  <c r="CL1408" i="2" s="1"/>
  <c r="CP604" i="2" l="1"/>
  <c r="CQ604" i="2"/>
  <c r="CS604" i="2" s="1"/>
  <c r="CV604" i="2" a="1"/>
  <c r="CV604" i="2" s="1"/>
  <c r="CR603" i="2"/>
  <c r="CT603" i="2" s="1"/>
  <c r="CO604" i="2"/>
  <c r="CN605" i="2" s="1"/>
  <c r="CX605" i="2" s="1"/>
  <c r="CK1409" i="2"/>
  <c r="CL1409" i="2" s="1" a="1"/>
  <c r="CL1409" i="2" s="1"/>
  <c r="CJ1410" i="2"/>
  <c r="CO605" i="2" l="1"/>
  <c r="CN606" i="2" s="1"/>
  <c r="CX606" i="2" s="1"/>
  <c r="CQ605" i="2"/>
  <c r="CS605" i="2" s="1"/>
  <c r="CV605" i="2" a="1"/>
  <c r="CV605" i="2" s="1"/>
  <c r="CR604" i="2"/>
  <c r="CT604" i="2" s="1"/>
  <c r="CP605" i="2"/>
  <c r="CJ1411" i="2"/>
  <c r="CK1410" i="2"/>
  <c r="CL1410" i="2" s="1" a="1"/>
  <c r="CL1410" i="2" s="1"/>
  <c r="CV606" i="2" l="1" a="1"/>
  <c r="CV606" i="2" s="1"/>
  <c r="CQ606" i="2"/>
  <c r="CS606" i="2" s="1"/>
  <c r="CR605" i="2"/>
  <c r="CT605" i="2" s="1"/>
  <c r="CP606" i="2"/>
  <c r="CO606" i="2"/>
  <c r="CN607" i="2" s="1"/>
  <c r="CX607" i="2" s="1"/>
  <c r="CK1411" i="2"/>
  <c r="CL1411" i="2" s="1" a="1"/>
  <c r="CL1411" i="2" s="1"/>
  <c r="CJ1412" i="2"/>
  <c r="CP607" i="2" l="1"/>
  <c r="CV607" i="2" a="1"/>
  <c r="CV607" i="2" s="1"/>
  <c r="CR606" i="2"/>
  <c r="CT606" i="2" s="1"/>
  <c r="CO607" i="2"/>
  <c r="CN608" i="2" s="1"/>
  <c r="CX608" i="2" s="1"/>
  <c r="CQ607" i="2"/>
  <c r="CS607" i="2" s="1"/>
  <c r="CJ1413" i="2"/>
  <c r="CK1412" i="2"/>
  <c r="CL1412" i="2" s="1" a="1"/>
  <c r="CL1412" i="2" s="1"/>
  <c r="CP608" i="2" l="1"/>
  <c r="CQ608" i="2"/>
  <c r="CS608" i="2" s="1"/>
  <c r="CV608" i="2" a="1"/>
  <c r="CV608" i="2" s="1"/>
  <c r="CO608" i="2"/>
  <c r="CN609" i="2" s="1"/>
  <c r="CX609" i="2" s="1"/>
  <c r="CR607" i="2"/>
  <c r="CT607" i="2" s="1"/>
  <c r="CJ1414" i="2"/>
  <c r="CK1413" i="2"/>
  <c r="CL1413" i="2" s="1" a="1"/>
  <c r="CL1413" i="2" s="1"/>
  <c r="CQ609" i="2" l="1"/>
  <c r="CS609" i="2" s="1"/>
  <c r="CO609" i="2"/>
  <c r="CN610" i="2" s="1"/>
  <c r="CX610" i="2" s="1"/>
  <c r="CV609" i="2" a="1"/>
  <c r="CV609" i="2" s="1"/>
  <c r="CP609" i="2"/>
  <c r="CR608" i="2"/>
  <c r="CT608" i="2" s="1"/>
  <c r="CK1414" i="2"/>
  <c r="CL1414" i="2" s="1" a="1"/>
  <c r="CL1414" i="2" s="1"/>
  <c r="CJ1415" i="2"/>
  <c r="CR609" i="2" l="1"/>
  <c r="CT609" i="2" s="1"/>
  <c r="CV610" i="2" a="1"/>
  <c r="CV610" i="2" s="1"/>
  <c r="CO610" i="2"/>
  <c r="CN611" i="2" s="1"/>
  <c r="CX611" i="2" s="1"/>
  <c r="CQ610" i="2"/>
  <c r="CS610" i="2" s="1"/>
  <c r="CP610" i="2"/>
  <c r="CK1415" i="2"/>
  <c r="CL1415" i="2" s="1" a="1"/>
  <c r="CL1415" i="2" s="1"/>
  <c r="CJ1416" i="2"/>
  <c r="CV611" i="2" l="1" a="1"/>
  <c r="CV611" i="2" s="1"/>
  <c r="CQ611" i="2"/>
  <c r="CS611" i="2" s="1"/>
  <c r="CR610" i="2"/>
  <c r="CT610" i="2" s="1"/>
  <c r="CO611" i="2"/>
  <c r="CN612" i="2" s="1"/>
  <c r="CX612" i="2" s="1"/>
  <c r="CP611" i="2"/>
  <c r="CK1416" i="2"/>
  <c r="CL1416" i="2" s="1" a="1"/>
  <c r="CL1416" i="2" s="1"/>
  <c r="CJ1417" i="2"/>
  <c r="CP612" i="2" l="1"/>
  <c r="CV612" i="2" a="1"/>
  <c r="CV612" i="2" s="1"/>
  <c r="CR611" i="2"/>
  <c r="CT611" i="2" s="1"/>
  <c r="CO612" i="2"/>
  <c r="CN613" i="2" s="1"/>
  <c r="CX613" i="2" s="1"/>
  <c r="CQ612" i="2"/>
  <c r="CS612" i="2" s="1"/>
  <c r="CK1417" i="2"/>
  <c r="CL1417" i="2" s="1" a="1"/>
  <c r="CL1417" i="2" s="1"/>
  <c r="CJ1418" i="2"/>
  <c r="CQ613" i="2" l="1"/>
  <c r="CS613" i="2" s="1"/>
  <c r="CV613" i="2" a="1"/>
  <c r="CV613" i="2" s="1"/>
  <c r="CP613" i="2"/>
  <c r="CR612" i="2"/>
  <c r="CT612" i="2" s="1"/>
  <c r="CO613" i="2"/>
  <c r="CN614" i="2" s="1"/>
  <c r="CX614" i="2" s="1"/>
  <c r="CK1418" i="2"/>
  <c r="CL1418" i="2" s="1" a="1"/>
  <c r="CL1418" i="2" s="1"/>
  <c r="CJ1419" i="2"/>
  <c r="CQ614" i="2" l="1"/>
  <c r="CS614" i="2" s="1"/>
  <c r="CV614" i="2" a="1"/>
  <c r="CV614" i="2" s="1"/>
  <c r="CP614" i="2"/>
  <c r="CR613" i="2"/>
  <c r="CT613" i="2" s="1"/>
  <c r="CO614" i="2"/>
  <c r="CN615" i="2" s="1"/>
  <c r="CX615" i="2" s="1"/>
  <c r="CJ1420" i="2"/>
  <c r="CK1419" i="2"/>
  <c r="CL1419" i="2" s="1" a="1"/>
  <c r="CL1419" i="2" s="1"/>
  <c r="CR614" i="2" l="1"/>
  <c r="CT614" i="2" s="1"/>
  <c r="CV615" i="2" a="1"/>
  <c r="CV615" i="2" s="1"/>
  <c r="CO615" i="2"/>
  <c r="CN616" i="2" s="1"/>
  <c r="CX616" i="2" s="1"/>
  <c r="CP615" i="2"/>
  <c r="CQ615" i="2"/>
  <c r="CS615" i="2" s="1"/>
  <c r="CK1420" i="2"/>
  <c r="CL1420" i="2" s="1" a="1"/>
  <c r="CL1420" i="2" s="1"/>
  <c r="CJ1421" i="2"/>
  <c r="CQ616" i="2" l="1"/>
  <c r="CS616" i="2" s="1"/>
  <c r="CV616" i="2" a="1"/>
  <c r="CV616" i="2" s="1"/>
  <c r="CO616" i="2"/>
  <c r="CN617" i="2" s="1"/>
  <c r="CX617" i="2" s="1"/>
  <c r="CP616" i="2"/>
  <c r="CR615" i="2"/>
  <c r="CT615" i="2" s="1"/>
  <c r="CK1421" i="2"/>
  <c r="CL1421" i="2" s="1" a="1"/>
  <c r="CL1421" i="2" s="1"/>
  <c r="CJ1422" i="2"/>
  <c r="CR616" i="2" l="1"/>
  <c r="CT616" i="2" s="1"/>
  <c r="CV617" i="2" a="1"/>
  <c r="CV617" i="2" s="1"/>
  <c r="CP617" i="2"/>
  <c r="CO617" i="2"/>
  <c r="CQ617" i="2"/>
  <c r="CS617" i="2" s="1"/>
  <c r="CJ1423" i="2"/>
  <c r="CK1422" i="2"/>
  <c r="CL1422" i="2" s="1" a="1"/>
  <c r="CL1422" i="2" s="1"/>
  <c r="CN618" i="2" l="1"/>
  <c r="CX618" i="2" s="1"/>
  <c r="CR617" i="2"/>
  <c r="CT617" i="2" s="1"/>
  <c r="CP618" i="2"/>
  <c r="CQ618" i="2"/>
  <c r="CS618" i="2" s="1"/>
  <c r="CJ1424" i="2"/>
  <c r="CK1423" i="2"/>
  <c r="CL1423" i="2" s="1" a="1"/>
  <c r="CL1423" i="2" s="1"/>
  <c r="CO618" i="2" l="1"/>
  <c r="CN619" i="2" s="1"/>
  <c r="CX619" i="2" s="1"/>
  <c r="CV618" i="2" a="1"/>
  <c r="CV618" i="2" s="1"/>
  <c r="CJ1425" i="2"/>
  <c r="CK1424" i="2"/>
  <c r="CL1424" i="2" s="1" a="1"/>
  <c r="CL1424" i="2" s="1"/>
  <c r="CV619" i="2" l="1" a="1"/>
  <c r="CV619" i="2" s="1"/>
  <c r="CO619" i="2"/>
  <c r="CN620" i="2" s="1"/>
  <c r="CX620" i="2" s="1"/>
  <c r="CQ619" i="2"/>
  <c r="CS619" i="2" s="1"/>
  <c r="CR618" i="2"/>
  <c r="CT618" i="2" s="1"/>
  <c r="CP619" i="2"/>
  <c r="CJ1426" i="2"/>
  <c r="CK1425" i="2"/>
  <c r="CL1425" i="2" s="1" a="1"/>
  <c r="CL1425" i="2" s="1"/>
  <c r="CP620" i="2" l="1"/>
  <c r="CV620" i="2" a="1"/>
  <c r="CV620" i="2" s="1"/>
  <c r="CR619" i="2"/>
  <c r="CT619" i="2" s="1"/>
  <c r="CO620" i="2"/>
  <c r="CN621" i="2" s="1"/>
  <c r="CX621" i="2" s="1"/>
  <c r="CQ620" i="2"/>
  <c r="CS620" i="2" s="1"/>
  <c r="CJ1427" i="2"/>
  <c r="CK1426" i="2"/>
  <c r="CL1426" i="2" s="1" a="1"/>
  <c r="CL1426" i="2" s="1"/>
  <c r="CP621" i="2" l="1"/>
  <c r="CV621" i="2" a="1"/>
  <c r="CV621" i="2" s="1"/>
  <c r="CQ621" i="2"/>
  <c r="CS621" i="2" s="1"/>
  <c r="CR620" i="2"/>
  <c r="CT620" i="2" s="1"/>
  <c r="CO621" i="2"/>
  <c r="CN622" i="2" s="1"/>
  <c r="CX622" i="2" s="1"/>
  <c r="CK1427" i="2"/>
  <c r="CL1427" i="2" s="1" a="1"/>
  <c r="CL1427" i="2" s="1"/>
  <c r="CJ1428" i="2"/>
  <c r="CP622" i="2" l="1"/>
  <c r="CV622" i="2" a="1"/>
  <c r="CV622" i="2" s="1"/>
  <c r="CO622" i="2"/>
  <c r="CN623" i="2" s="1"/>
  <c r="CX623" i="2" s="1"/>
  <c r="CR621" i="2"/>
  <c r="CT621" i="2" s="1"/>
  <c r="CQ622" i="2"/>
  <c r="CS622" i="2" s="1"/>
  <c r="CJ1429" i="2"/>
  <c r="CK1428" i="2"/>
  <c r="CL1428" i="2" s="1" a="1"/>
  <c r="CL1428" i="2" s="1"/>
  <c r="CO623" i="2" l="1"/>
  <c r="CV623" i="2" a="1"/>
  <c r="CV623" i="2" s="1"/>
  <c r="CQ623" i="2"/>
  <c r="CS623" i="2" s="1"/>
  <c r="CR622" i="2"/>
  <c r="CT622" i="2" s="1"/>
  <c r="CP623" i="2"/>
  <c r="CK1429" i="2"/>
  <c r="CL1429" i="2" s="1" a="1"/>
  <c r="CL1429" i="2" s="1"/>
  <c r="CJ1430" i="2"/>
  <c r="CN624" i="2" l="1"/>
  <c r="CX624" i="2" s="1"/>
  <c r="CJ1431" i="2"/>
  <c r="CK1430" i="2"/>
  <c r="CL1430" i="2" s="1" a="1"/>
  <c r="CL1430" i="2" s="1"/>
  <c r="CV624" i="2" l="1" a="1"/>
  <c r="CV624" i="2" s="1"/>
  <c r="CQ624" i="2"/>
  <c r="CS624" i="2" s="1"/>
  <c r="CO624" i="2"/>
  <c r="CN625" i="2" s="1"/>
  <c r="CX625" i="2" s="1"/>
  <c r="CR623" i="2"/>
  <c r="CT623" i="2" s="1"/>
  <c r="CP624" i="2"/>
  <c r="CJ1432" i="2"/>
  <c r="CK1431" i="2"/>
  <c r="CL1431" i="2" s="1" a="1"/>
  <c r="CL1431" i="2" s="1"/>
  <c r="CO625" i="2" l="1"/>
  <c r="CV625" i="2" a="1"/>
  <c r="CV625" i="2" s="1"/>
  <c r="CQ625" i="2"/>
  <c r="CS625" i="2" s="1"/>
  <c r="CR624" i="2"/>
  <c r="CT624" i="2" s="1"/>
  <c r="CP625" i="2"/>
  <c r="CJ1433" i="2"/>
  <c r="CK1432" i="2"/>
  <c r="CL1432" i="2" s="1" a="1"/>
  <c r="CL1432" i="2" s="1"/>
  <c r="CN626" i="2" l="1"/>
  <c r="CX626" i="2" s="1"/>
  <c r="CK1433" i="2"/>
  <c r="CL1433" i="2" s="1" a="1"/>
  <c r="CL1433" i="2" s="1"/>
  <c r="CJ1434" i="2"/>
  <c r="CV626" i="2" l="1" a="1"/>
  <c r="CV626" i="2" s="1"/>
  <c r="CR625" i="2"/>
  <c r="CT625" i="2" s="1"/>
  <c r="CQ626" i="2"/>
  <c r="CS626" i="2" s="1"/>
  <c r="CP626" i="2"/>
  <c r="CO626" i="2"/>
  <c r="CN627" i="2" s="1"/>
  <c r="CX627" i="2" s="1"/>
  <c r="CK1434" i="2"/>
  <c r="CL1434" i="2" s="1" a="1"/>
  <c r="CL1434" i="2" s="1"/>
  <c r="CJ1435" i="2"/>
  <c r="CP627" i="2" l="1"/>
  <c r="CV627" i="2" a="1"/>
  <c r="CV627" i="2" s="1"/>
  <c r="CR626" i="2"/>
  <c r="CT626" i="2" s="1"/>
  <c r="CQ627" i="2"/>
  <c r="CS627" i="2" s="1"/>
  <c r="CO627" i="2"/>
  <c r="CN628" i="2" s="1"/>
  <c r="CX628" i="2" s="1"/>
  <c r="CK1435" i="2"/>
  <c r="CL1435" i="2" s="1" a="1"/>
  <c r="CL1435" i="2" s="1"/>
  <c r="CJ1436" i="2"/>
  <c r="CP628" i="2" l="1"/>
  <c r="CV628" i="2" a="1"/>
  <c r="CV628" i="2" s="1"/>
  <c r="CQ628" i="2"/>
  <c r="CS628" i="2" s="1"/>
  <c r="CO628" i="2"/>
  <c r="CN629" i="2" s="1"/>
  <c r="CX629" i="2" s="1"/>
  <c r="CR627" i="2"/>
  <c r="CT627" i="2" s="1"/>
  <c r="CK1436" i="2"/>
  <c r="CL1436" i="2" s="1" a="1"/>
  <c r="CL1436" i="2" s="1"/>
  <c r="CJ1437" i="2"/>
  <c r="CQ629" i="2" l="1"/>
  <c r="CS629" i="2" s="1"/>
  <c r="CV629" i="2" a="1"/>
  <c r="CV629" i="2" s="1"/>
  <c r="CP629" i="2"/>
  <c r="CR628" i="2"/>
  <c r="CT628" i="2" s="1"/>
  <c r="CO629" i="2"/>
  <c r="CN630" i="2" s="1"/>
  <c r="CX630" i="2" s="1"/>
  <c r="CJ1438" i="2"/>
  <c r="CK1437" i="2"/>
  <c r="CL1437" i="2" s="1" a="1"/>
  <c r="CL1437" i="2" s="1"/>
  <c r="CV630" i="2" l="1" a="1"/>
  <c r="CV630" i="2" s="1"/>
  <c r="CR629" i="2"/>
  <c r="CT629" i="2" s="1"/>
  <c r="CP630" i="2"/>
  <c r="CQ630" i="2"/>
  <c r="CS630" i="2" s="1"/>
  <c r="CO630" i="2"/>
  <c r="CN631" i="2" s="1"/>
  <c r="CX631" i="2" s="1"/>
  <c r="CK1438" i="2"/>
  <c r="CL1438" i="2" s="1" a="1"/>
  <c r="CL1438" i="2" s="1"/>
  <c r="CJ1439" i="2"/>
  <c r="CO631" i="2" l="1"/>
  <c r="CV631" i="2" a="1"/>
  <c r="CV631" i="2" s="1"/>
  <c r="CQ631" i="2"/>
  <c r="CS631" i="2" s="1"/>
  <c r="CP631" i="2"/>
  <c r="CR630" i="2"/>
  <c r="CT630" i="2" s="1"/>
  <c r="CJ1440" i="2"/>
  <c r="CK1439" i="2"/>
  <c r="CL1439" i="2" s="1" a="1"/>
  <c r="CL1439" i="2" s="1"/>
  <c r="CN632" i="2" l="1"/>
  <c r="CX632" i="2" s="1"/>
  <c r="CK1440" i="2"/>
  <c r="CL1440" i="2" s="1" a="1"/>
  <c r="CL1440" i="2" s="1"/>
  <c r="CJ1441" i="2"/>
  <c r="CV632" i="2" l="1" a="1"/>
  <c r="CV632" i="2" s="1"/>
  <c r="CP632" i="2"/>
  <c r="CQ632" i="2"/>
  <c r="CS632" i="2" s="1"/>
  <c r="CO632" i="2"/>
  <c r="CN633" i="2" s="1"/>
  <c r="CX633" i="2" s="1"/>
  <c r="CR631" i="2"/>
  <c r="CT631" i="2" s="1"/>
  <c r="CK1441" i="2"/>
  <c r="CL1441" i="2" s="1" a="1"/>
  <c r="CL1441" i="2" s="1"/>
  <c r="CJ1442" i="2"/>
  <c r="CV633" i="2" l="1" a="1"/>
  <c r="CV633" i="2" s="1"/>
  <c r="CO633" i="2"/>
  <c r="CN634" i="2" s="1"/>
  <c r="CX634" i="2" s="1"/>
  <c r="CQ633" i="2"/>
  <c r="CS633" i="2" s="1"/>
  <c r="CR632" i="2"/>
  <c r="CT632" i="2" s="1"/>
  <c r="CP633" i="2"/>
  <c r="CK1442" i="2"/>
  <c r="CL1442" i="2" s="1" a="1"/>
  <c r="CL1442" i="2" s="1"/>
  <c r="CJ1443" i="2"/>
  <c r="CO634" i="2" l="1"/>
  <c r="CV634" i="2" a="1"/>
  <c r="CV634" i="2" s="1"/>
  <c r="CP634" i="2"/>
  <c r="CR633" i="2"/>
  <c r="CT633" i="2" s="1"/>
  <c r="CQ634" i="2"/>
  <c r="CS634" i="2" s="1"/>
  <c r="CK1443" i="2"/>
  <c r="CL1443" i="2" s="1" a="1"/>
  <c r="CL1443" i="2" s="1"/>
  <c r="CJ1444" i="2"/>
  <c r="CN635" i="2" l="1"/>
  <c r="CX635" i="2" s="1"/>
  <c r="CJ1445" i="2"/>
  <c r="CK1444" i="2"/>
  <c r="CL1444" i="2" s="1" a="1"/>
  <c r="CL1444" i="2" s="1"/>
  <c r="CV635" i="2" l="1" a="1"/>
  <c r="CV635" i="2" s="1"/>
  <c r="CR634" i="2"/>
  <c r="CT634" i="2" s="1"/>
  <c r="CP635" i="2"/>
  <c r="CO635" i="2"/>
  <c r="CN636" i="2" s="1"/>
  <c r="CX636" i="2" s="1"/>
  <c r="CQ635" i="2"/>
  <c r="CS635" i="2" s="1"/>
  <c r="CJ1446" i="2"/>
  <c r="CK1445" i="2"/>
  <c r="CL1445" i="2" s="1" a="1"/>
  <c r="CL1445" i="2" s="1"/>
  <c r="CR635" i="2" l="1"/>
  <c r="CT635" i="2" s="1"/>
  <c r="CV636" i="2" a="1"/>
  <c r="CV636" i="2" s="1"/>
  <c r="CQ636" i="2"/>
  <c r="CS636" i="2" s="1"/>
  <c r="CO636" i="2"/>
  <c r="CN637" i="2" s="1"/>
  <c r="CX637" i="2" s="1"/>
  <c r="CP636" i="2"/>
  <c r="CK1446" i="2"/>
  <c r="CL1446" i="2" s="1" a="1"/>
  <c r="CL1446" i="2" s="1"/>
  <c r="CJ1447" i="2"/>
  <c r="CQ637" i="2" l="1"/>
  <c r="CS637" i="2" s="1"/>
  <c r="CV637" i="2" a="1"/>
  <c r="CV637" i="2" s="1"/>
  <c r="CO637" i="2"/>
  <c r="CN638" i="2" s="1"/>
  <c r="CX638" i="2" s="1"/>
  <c r="CR636" i="2"/>
  <c r="CT636" i="2" s="1"/>
  <c r="CP637" i="2"/>
  <c r="CK1447" i="2"/>
  <c r="CL1447" i="2" s="1" a="1"/>
  <c r="CL1447" i="2" s="1"/>
  <c r="CJ1448" i="2"/>
  <c r="CP638" i="2" l="1"/>
  <c r="CV638" i="2" a="1"/>
  <c r="CV638" i="2" s="1"/>
  <c r="CQ638" i="2"/>
  <c r="CS638" i="2" s="1"/>
  <c r="CR637" i="2"/>
  <c r="CT637" i="2" s="1"/>
  <c r="CO638" i="2"/>
  <c r="CN639" i="2" s="1"/>
  <c r="CX639" i="2" s="1"/>
  <c r="CK1448" i="2"/>
  <c r="CL1448" i="2" s="1" a="1"/>
  <c r="CL1448" i="2" s="1"/>
  <c r="CJ1449" i="2"/>
  <c r="CR638" i="2" l="1"/>
  <c r="CT638" i="2" s="1"/>
  <c r="CV639" i="2" a="1"/>
  <c r="CV639" i="2" s="1"/>
  <c r="CP639" i="2"/>
  <c r="CO639" i="2"/>
  <c r="CN640" i="2" s="1"/>
  <c r="CX640" i="2" s="1"/>
  <c r="CQ639" i="2"/>
  <c r="CS639" i="2" s="1"/>
  <c r="CK1449" i="2"/>
  <c r="CL1449" i="2" s="1" a="1"/>
  <c r="CL1449" i="2" s="1"/>
  <c r="CJ1450" i="2"/>
  <c r="CQ640" i="2" l="1"/>
  <c r="CS640" i="2" s="1"/>
  <c r="CV640" i="2" a="1"/>
  <c r="CV640" i="2" s="1"/>
  <c r="CO640" i="2"/>
  <c r="CN641" i="2" s="1"/>
  <c r="CX641" i="2" s="1"/>
  <c r="CP640" i="2"/>
  <c r="CR639" i="2"/>
  <c r="CT639" i="2" s="1"/>
  <c r="CJ1451" i="2"/>
  <c r="CK1450" i="2"/>
  <c r="CL1450" i="2" s="1" a="1"/>
  <c r="CL1450" i="2" s="1"/>
  <c r="CQ641" i="2" l="1"/>
  <c r="CS641" i="2" s="1"/>
  <c r="CV641" i="2" a="1"/>
  <c r="CV641" i="2" s="1"/>
  <c r="CR640" i="2"/>
  <c r="CT640" i="2" s="1"/>
  <c r="CP641" i="2"/>
  <c r="CO641" i="2"/>
  <c r="CN642" i="2" s="1"/>
  <c r="CX642" i="2" s="1"/>
  <c r="CJ1452" i="2"/>
  <c r="CK1451" i="2"/>
  <c r="CL1451" i="2" s="1" a="1"/>
  <c r="CL1451" i="2" s="1"/>
  <c r="CR641" i="2" l="1"/>
  <c r="CT641" i="2" s="1"/>
  <c r="CV642" i="2" a="1"/>
  <c r="CV642" i="2" s="1"/>
  <c r="CQ642" i="2"/>
  <c r="CS642" i="2" s="1"/>
  <c r="CO642" i="2"/>
  <c r="CP642" i="2"/>
  <c r="CK1452" i="2"/>
  <c r="CL1452" i="2" s="1" a="1"/>
  <c r="CL1452" i="2" s="1"/>
  <c r="CJ1453" i="2"/>
  <c r="CN643" i="2" l="1"/>
  <c r="CX643" i="2" s="1"/>
  <c r="CO643" i="2"/>
  <c r="CV643" i="2" a="1"/>
  <c r="CV643" i="2" s="1"/>
  <c r="CP643" i="2"/>
  <c r="CR642" i="2"/>
  <c r="CT642" i="2" s="1"/>
  <c r="CK1453" i="2"/>
  <c r="CL1453" i="2" s="1" a="1"/>
  <c r="CL1453" i="2" s="1"/>
  <c r="CJ1454" i="2"/>
  <c r="CQ643" i="2" l="1"/>
  <c r="CS643" i="2" s="1"/>
  <c r="CN644" i="2"/>
  <c r="CX644" i="2" s="1"/>
  <c r="CK1454" i="2"/>
  <c r="CL1454" i="2" s="1" a="1"/>
  <c r="CL1454" i="2" s="1"/>
  <c r="CJ1455" i="2"/>
  <c r="CV644" i="2" l="1" a="1"/>
  <c r="CV644" i="2" s="1"/>
  <c r="CO644" i="2"/>
  <c r="CN645" i="2" s="1"/>
  <c r="CX645" i="2" s="1"/>
  <c r="CP644" i="2"/>
  <c r="CQ644" i="2"/>
  <c r="CS644" i="2" s="1"/>
  <c r="CR643" i="2"/>
  <c r="CT643" i="2" s="1"/>
  <c r="CJ1456" i="2"/>
  <c r="CK1455" i="2"/>
  <c r="CL1455" i="2" s="1" a="1"/>
  <c r="CL1455" i="2" s="1"/>
  <c r="CV645" i="2" l="1" a="1"/>
  <c r="CV645" i="2" s="1"/>
  <c r="CP645" i="2"/>
  <c r="CR644" i="2"/>
  <c r="CT644" i="2" s="1"/>
  <c r="CO645" i="2"/>
  <c r="CN646" i="2" s="1"/>
  <c r="CX646" i="2" s="1"/>
  <c r="CQ645" i="2"/>
  <c r="CS645" i="2" s="1"/>
  <c r="CJ1457" i="2"/>
  <c r="CK1456" i="2"/>
  <c r="CL1456" i="2" s="1" a="1"/>
  <c r="CL1456" i="2" s="1"/>
  <c r="CR645" i="2" l="1"/>
  <c r="CT645" i="2" s="1"/>
  <c r="CV646" i="2" a="1"/>
  <c r="CV646" i="2" s="1"/>
  <c r="CP646" i="2"/>
  <c r="CQ646" i="2"/>
  <c r="CS646" i="2" s="1"/>
  <c r="CO646" i="2"/>
  <c r="CN647" i="2" s="1"/>
  <c r="CX647" i="2" s="1"/>
  <c r="CJ1458" i="2"/>
  <c r="CK1457" i="2"/>
  <c r="CL1457" i="2" s="1" a="1"/>
  <c r="CL1457" i="2" s="1"/>
  <c r="CR646" i="2" l="1"/>
  <c r="CT646" i="2" s="1"/>
  <c r="CV647" i="2" a="1"/>
  <c r="CV647" i="2" s="1"/>
  <c r="CO647" i="2"/>
  <c r="CN648" i="2" s="1"/>
  <c r="CX648" i="2" s="1"/>
  <c r="CP647" i="2"/>
  <c r="CQ647" i="2"/>
  <c r="CS647" i="2" s="1"/>
  <c r="CJ1459" i="2"/>
  <c r="CK1458" i="2"/>
  <c r="CL1458" i="2" s="1" a="1"/>
  <c r="CL1458" i="2" s="1"/>
  <c r="CR647" i="2" l="1"/>
  <c r="CT647" i="2" s="1"/>
  <c r="CV648" i="2" a="1"/>
  <c r="CV648" i="2" s="1"/>
  <c r="CO648" i="2"/>
  <c r="CN649" i="2" s="1"/>
  <c r="CX649" i="2" s="1"/>
  <c r="CP648" i="2"/>
  <c r="CQ648" i="2"/>
  <c r="CS648" i="2" s="1"/>
  <c r="CK1459" i="2"/>
  <c r="CL1459" i="2" s="1" a="1"/>
  <c r="CL1459" i="2" s="1"/>
  <c r="CJ1460" i="2"/>
  <c r="CR648" i="2" l="1"/>
  <c r="CT648" i="2" s="1"/>
  <c r="CV649" i="2" a="1"/>
  <c r="CV649" i="2" s="1"/>
  <c r="CO649" i="2"/>
  <c r="CN650" i="2" s="1"/>
  <c r="CX650" i="2" s="1"/>
  <c r="CQ649" i="2"/>
  <c r="CS649" i="2" s="1"/>
  <c r="CP649" i="2"/>
  <c r="CJ1461" i="2"/>
  <c r="CK1460" i="2"/>
  <c r="CL1460" i="2" s="1" a="1"/>
  <c r="CL1460" i="2" s="1"/>
  <c r="CO650" i="2" l="1"/>
  <c r="CV650" i="2" a="1"/>
  <c r="CV650" i="2" s="1"/>
  <c r="CR649" i="2"/>
  <c r="CT649" i="2" s="1"/>
  <c r="CQ650" i="2"/>
  <c r="CS650" i="2" s="1"/>
  <c r="CP650" i="2"/>
  <c r="CK1461" i="2"/>
  <c r="CL1461" i="2" s="1" a="1"/>
  <c r="CL1461" i="2" s="1"/>
  <c r="CJ1462" i="2"/>
  <c r="CN651" i="2" l="1"/>
  <c r="CX651" i="2" s="1"/>
  <c r="CJ1463" i="2"/>
  <c r="CK1462" i="2"/>
  <c r="CL1462" i="2" s="1" a="1"/>
  <c r="CL1462" i="2" s="1"/>
  <c r="CV651" i="2" l="1" a="1"/>
  <c r="CV651" i="2" s="1"/>
  <c r="CR650" i="2"/>
  <c r="CT650" i="2" s="1"/>
  <c r="CP651" i="2"/>
  <c r="CQ651" i="2"/>
  <c r="CS651" i="2" s="1"/>
  <c r="CO651" i="2"/>
  <c r="CN652" i="2" s="1"/>
  <c r="CX652" i="2" s="1"/>
  <c r="CJ1464" i="2"/>
  <c r="CK1463" i="2"/>
  <c r="CL1463" i="2" s="1" a="1"/>
  <c r="CL1463" i="2" s="1"/>
  <c r="CR651" i="2" l="1"/>
  <c r="CT651" i="2" s="1"/>
  <c r="CV652" i="2" a="1"/>
  <c r="CV652" i="2" s="1"/>
  <c r="CO652" i="2"/>
  <c r="CN653" i="2" s="1"/>
  <c r="CX653" i="2" s="1"/>
  <c r="CP652" i="2"/>
  <c r="CQ652" i="2"/>
  <c r="CS652" i="2" s="1"/>
  <c r="CJ1465" i="2"/>
  <c r="CK1464" i="2"/>
  <c r="CL1464" i="2" s="1" a="1"/>
  <c r="CL1464" i="2" s="1"/>
  <c r="CR652" i="2" l="1"/>
  <c r="CT652" i="2" s="1"/>
  <c r="CV653" i="2" a="1"/>
  <c r="CV653" i="2" s="1"/>
  <c r="CQ653" i="2"/>
  <c r="CS653" i="2" s="1"/>
  <c r="CP653" i="2"/>
  <c r="CO653" i="2"/>
  <c r="CN654" i="2" s="1"/>
  <c r="CX654" i="2" s="1"/>
  <c r="CK1465" i="2"/>
  <c r="CL1465" i="2" s="1" a="1"/>
  <c r="CL1465" i="2" s="1"/>
  <c r="CJ1466" i="2"/>
  <c r="CR653" i="2" l="1"/>
  <c r="CT653" i="2" s="1"/>
  <c r="CV654" i="2" a="1"/>
  <c r="CV654" i="2" s="1"/>
  <c r="CO654" i="2"/>
  <c r="CN655" i="2" s="1"/>
  <c r="CX655" i="2" s="1"/>
  <c r="CP654" i="2"/>
  <c r="CQ654" i="2"/>
  <c r="CS654" i="2" s="1"/>
  <c r="CK1466" i="2"/>
  <c r="CL1466" i="2" s="1" a="1"/>
  <c r="CL1466" i="2" s="1"/>
  <c r="CJ1467" i="2"/>
  <c r="CQ655" i="2" l="1"/>
  <c r="CS655" i="2" s="1"/>
  <c r="CV655" i="2" a="1"/>
  <c r="CV655" i="2" s="1"/>
  <c r="CR654" i="2"/>
  <c r="CT654" i="2" s="1"/>
  <c r="CO655" i="2"/>
  <c r="CN656" i="2" s="1"/>
  <c r="CX656" i="2" s="1"/>
  <c r="CP655" i="2"/>
  <c r="CK1467" i="2"/>
  <c r="CL1467" i="2" s="1" a="1"/>
  <c r="CL1467" i="2" s="1"/>
  <c r="CJ1468" i="2"/>
  <c r="CR655" i="2" l="1"/>
  <c r="CT655" i="2" s="1"/>
  <c r="CV656" i="2" a="1"/>
  <c r="CV656" i="2" s="1"/>
  <c r="CP656" i="2"/>
  <c r="CQ656" i="2"/>
  <c r="CS656" i="2" s="1"/>
  <c r="CO656" i="2"/>
  <c r="CN657" i="2" s="1"/>
  <c r="CX657" i="2" s="1"/>
  <c r="CJ1469" i="2"/>
  <c r="CK1468" i="2"/>
  <c r="CL1468" i="2" s="1" a="1"/>
  <c r="CL1468" i="2" s="1"/>
  <c r="CP657" i="2" l="1"/>
  <c r="CV657" i="2" a="1"/>
  <c r="CV657" i="2" s="1"/>
  <c r="CR656" i="2"/>
  <c r="CT656" i="2" s="1"/>
  <c r="CO657" i="2"/>
  <c r="CN658" i="2" s="1"/>
  <c r="CX658" i="2" s="1"/>
  <c r="CQ657" i="2"/>
  <c r="CS657" i="2" s="1"/>
  <c r="CK1469" i="2"/>
  <c r="CL1469" i="2" s="1" a="1"/>
  <c r="CL1469" i="2" s="1"/>
  <c r="CJ1470" i="2"/>
  <c r="CQ658" i="2" l="1"/>
  <c r="CS658" i="2" s="1"/>
  <c r="CV658" i="2" a="1"/>
  <c r="CV658" i="2" s="1"/>
  <c r="CP658" i="2"/>
  <c r="CO658" i="2"/>
  <c r="CN659" i="2" s="1"/>
  <c r="CX659" i="2" s="1"/>
  <c r="CR657" i="2"/>
  <c r="CT657" i="2" s="1"/>
  <c r="CK1470" i="2"/>
  <c r="CL1470" i="2" s="1" a="1"/>
  <c r="CL1470" i="2" s="1"/>
  <c r="CQ659" i="2" l="1"/>
  <c r="CS659" i="2" s="1"/>
  <c r="CV659" i="2" a="1"/>
  <c r="CV659" i="2" s="1"/>
  <c r="CP659" i="2"/>
  <c r="CR658" i="2"/>
  <c r="CT658" i="2" s="1"/>
  <c r="CO659" i="2"/>
  <c r="CN660" i="2" s="1"/>
  <c r="CX660" i="2" s="1"/>
  <c r="CP660" i="2" l="1"/>
  <c r="CV660" i="2" a="1"/>
  <c r="CV660" i="2" s="1"/>
  <c r="CR659" i="2"/>
  <c r="CT659" i="2" s="1"/>
  <c r="CO660" i="2"/>
  <c r="CN661" i="2" s="1"/>
  <c r="CX661" i="2" s="1"/>
  <c r="CQ660" i="2"/>
  <c r="CS660" i="2" s="1"/>
  <c r="CP661" i="2" l="1"/>
  <c r="CV661" i="2" a="1"/>
  <c r="CV661" i="2" s="1"/>
  <c r="CR660" i="2"/>
  <c r="CT660" i="2" s="1"/>
  <c r="CQ661" i="2"/>
  <c r="CS661" i="2" s="1"/>
  <c r="CO661" i="2"/>
  <c r="CN662" i="2" s="1"/>
  <c r="CX662" i="2" s="1"/>
  <c r="CP662" i="2" l="1"/>
  <c r="CV662" i="2" a="1"/>
  <c r="CV662" i="2" s="1"/>
  <c r="CR661" i="2"/>
  <c r="CT661" i="2" s="1"/>
  <c r="CQ662" i="2"/>
  <c r="CS662" i="2" s="1"/>
  <c r="CO662" i="2"/>
  <c r="CN663" i="2" s="1"/>
  <c r="CX663" i="2" s="1"/>
  <c r="CR662" i="2" l="1"/>
  <c r="CT662" i="2" s="1"/>
  <c r="CV663" i="2" a="1"/>
  <c r="CV663" i="2" s="1"/>
  <c r="CP663" i="2"/>
  <c r="CO663" i="2"/>
  <c r="CN664" i="2" s="1"/>
  <c r="CX664" i="2" s="1"/>
  <c r="CQ663" i="2"/>
  <c r="CS663" i="2" s="1"/>
  <c r="CP664" i="2" l="1"/>
  <c r="CV664" i="2" a="1"/>
  <c r="CV664" i="2" s="1"/>
  <c r="CO664" i="2"/>
  <c r="CN665" i="2" s="1"/>
  <c r="CX665" i="2" s="1"/>
  <c r="CR663" i="2"/>
  <c r="CT663" i="2" s="1"/>
  <c r="CQ664" i="2"/>
  <c r="CS664" i="2" s="1"/>
  <c r="CP665" i="2" l="1"/>
  <c r="CV665" i="2" a="1"/>
  <c r="CV665" i="2" s="1"/>
  <c r="CQ665" i="2"/>
  <c r="CS665" i="2" s="1"/>
  <c r="CO665" i="2"/>
  <c r="CN666" i="2" s="1"/>
  <c r="CX666" i="2" s="1"/>
  <c r="CR664" i="2"/>
  <c r="CT664" i="2" s="1"/>
  <c r="CP666" i="2" l="1"/>
  <c r="CV666" i="2" a="1"/>
  <c r="CV666" i="2" s="1"/>
  <c r="CQ666" i="2"/>
  <c r="CS666" i="2" s="1"/>
  <c r="CR665" i="2"/>
  <c r="CT665" i="2" s="1"/>
  <c r="CO666" i="2"/>
  <c r="CN667" i="2" s="1"/>
  <c r="CX667" i="2" s="1"/>
  <c r="CQ667" i="2" l="1"/>
  <c r="CS667" i="2" s="1"/>
  <c r="CV667" i="2" a="1"/>
  <c r="CV667" i="2" s="1"/>
  <c r="CR666" i="2"/>
  <c r="CT666" i="2" s="1"/>
  <c r="CP667" i="2"/>
  <c r="CO667" i="2"/>
  <c r="CN668" i="2" s="1"/>
  <c r="CX668" i="2" s="1"/>
  <c r="CP668" i="2" l="1"/>
  <c r="CV668" i="2" a="1"/>
  <c r="CV668" i="2" s="1"/>
  <c r="CR667" i="2"/>
  <c r="CT667" i="2" s="1"/>
  <c r="CO668" i="2"/>
  <c r="CN669" i="2" s="1"/>
  <c r="CX669" i="2" s="1"/>
  <c r="CQ668" i="2"/>
  <c r="CS668" i="2" s="1"/>
  <c r="CR668" i="2" l="1"/>
  <c r="CT668" i="2" s="1"/>
  <c r="CV669" i="2" a="1"/>
  <c r="CV669" i="2" s="1"/>
  <c r="CP669" i="2"/>
  <c r="CO669" i="2"/>
  <c r="CN670" i="2" s="1"/>
  <c r="CX670" i="2" s="1"/>
  <c r="CQ669" i="2"/>
  <c r="CS669" i="2" s="1"/>
  <c r="CQ670" i="2" l="1"/>
  <c r="CS670" i="2" s="1"/>
  <c r="CV670" i="2" a="1"/>
  <c r="CV670" i="2" s="1"/>
  <c r="CO670" i="2"/>
  <c r="CN671" i="2" s="1"/>
  <c r="CX671" i="2" s="1"/>
  <c r="CR669" i="2"/>
  <c r="CT669" i="2" s="1"/>
  <c r="CP670" i="2"/>
  <c r="CR670" i="2" l="1"/>
  <c r="CT670" i="2" s="1"/>
  <c r="CV671" i="2" a="1"/>
  <c r="CV671" i="2" s="1"/>
  <c r="CQ671" i="2"/>
  <c r="CS671" i="2" s="1"/>
  <c r="CP671" i="2"/>
  <c r="CO671" i="2"/>
  <c r="CN672" i="2" s="1"/>
  <c r="CX672" i="2" s="1"/>
  <c r="CQ672" i="2" l="1"/>
  <c r="CS672" i="2" s="1"/>
  <c r="CV672" i="2" a="1"/>
  <c r="CV672" i="2" s="1"/>
  <c r="CP672" i="2"/>
  <c r="CR671" i="2"/>
  <c r="CT671" i="2" s="1"/>
  <c r="CO672" i="2"/>
  <c r="CN673" i="2" s="1"/>
  <c r="CX673" i="2" s="1"/>
  <c r="CP673" i="2" l="1"/>
  <c r="CV673" i="2" a="1"/>
  <c r="CV673" i="2" s="1"/>
  <c r="CO673" i="2"/>
  <c r="CN674" i="2" s="1"/>
  <c r="CX674" i="2" s="1"/>
  <c r="CQ673" i="2"/>
  <c r="CS673" i="2" s="1"/>
  <c r="CR672" i="2"/>
  <c r="CT672" i="2" s="1"/>
  <c r="CR673" i="2" l="1"/>
  <c r="CT673" i="2" s="1"/>
  <c r="CV674" i="2" a="1"/>
  <c r="CV674" i="2" s="1"/>
  <c r="CO674" i="2"/>
  <c r="CN675" i="2" s="1"/>
  <c r="CX675" i="2" s="1"/>
  <c r="CP674" i="2"/>
  <c r="CQ674" i="2"/>
  <c r="CS674" i="2" s="1"/>
  <c r="CP675" i="2" l="1"/>
  <c r="CV675" i="2" a="1"/>
  <c r="CV675" i="2" s="1"/>
  <c r="CR674" i="2"/>
  <c r="CT674" i="2" s="1"/>
  <c r="CQ675" i="2"/>
  <c r="CS675" i="2" s="1"/>
  <c r="CO675" i="2"/>
  <c r="CN676" i="2" s="1"/>
  <c r="CX676" i="2" s="1"/>
  <c r="CO676" i="2" l="1"/>
  <c r="CV676" i="2" a="1"/>
  <c r="CV676" i="2" s="1"/>
  <c r="CR675" i="2"/>
  <c r="CT675" i="2" s="1"/>
  <c r="CP676" i="2"/>
  <c r="CQ676" i="2"/>
  <c r="CS676" i="2" s="1"/>
  <c r="CN677" i="2" l="1"/>
  <c r="CX677" i="2" s="1"/>
  <c r="CV677" i="2" l="1" a="1"/>
  <c r="CV677" i="2" s="1"/>
  <c r="CR676" i="2"/>
  <c r="CT676" i="2" s="1"/>
  <c r="CO677" i="2"/>
  <c r="CN678" i="2" s="1"/>
  <c r="CX678" i="2" s="1"/>
  <c r="CQ677" i="2"/>
  <c r="CS677" i="2" s="1"/>
  <c r="CP677" i="2"/>
  <c r="CR677" i="2" l="1"/>
  <c r="CT677" i="2" s="1"/>
  <c r="CV678" i="2" a="1"/>
  <c r="CV678" i="2" s="1"/>
  <c r="CQ678" i="2"/>
  <c r="CS678" i="2" s="1"/>
  <c r="CP678" i="2"/>
  <c r="CO678" i="2"/>
  <c r="CN679" i="2" s="1"/>
  <c r="CX679" i="2" s="1"/>
  <c r="CR678" i="2" l="1"/>
  <c r="CT678" i="2" s="1"/>
  <c r="CV679" i="2" a="1"/>
  <c r="CV679" i="2" s="1"/>
  <c r="CO679" i="2"/>
  <c r="CN680" i="2" s="1"/>
  <c r="CX680" i="2" s="1"/>
  <c r="CP679" i="2"/>
  <c r="CQ679" i="2"/>
  <c r="CS679" i="2" s="1"/>
  <c r="CR679" i="2" l="1"/>
  <c r="CT679" i="2" s="1"/>
  <c r="CV680" i="2" a="1"/>
  <c r="CV680" i="2" s="1"/>
  <c r="CO680" i="2"/>
  <c r="CN681" i="2" s="1"/>
  <c r="CX681" i="2" s="1"/>
  <c r="CQ680" i="2"/>
  <c r="CS680" i="2" s="1"/>
  <c r="CP680" i="2"/>
  <c r="CO681" i="2" l="1"/>
  <c r="CV681" i="2" a="1"/>
  <c r="CV681" i="2" s="1"/>
  <c r="CP681" i="2"/>
  <c r="CR680" i="2"/>
  <c r="CT680" i="2" s="1"/>
  <c r="CQ681" i="2"/>
  <c r="CS681" i="2" s="1"/>
  <c r="CN682" i="2" l="1"/>
  <c r="CX682" i="2" s="1"/>
  <c r="CV682" i="2" l="1" a="1"/>
  <c r="CV682" i="2" s="1"/>
  <c r="CP682" i="2"/>
  <c r="CO682" i="2"/>
  <c r="CN683" i="2" s="1"/>
  <c r="CX683" i="2" s="1"/>
  <c r="CQ682" i="2"/>
  <c r="CS682" i="2" s="1"/>
  <c r="CR681" i="2"/>
  <c r="CT681" i="2" s="1"/>
  <c r="CQ683" i="2" l="1"/>
  <c r="CS683" i="2" s="1"/>
  <c r="CV683" i="2" a="1"/>
  <c r="CV683" i="2" s="1"/>
  <c r="CP683" i="2"/>
  <c r="CO683" i="2"/>
  <c r="CN684" i="2" s="1"/>
  <c r="CX684" i="2" s="1"/>
  <c r="CR682" i="2"/>
  <c r="CT682" i="2" s="1"/>
  <c r="CP684" i="2" l="1"/>
  <c r="CV684" i="2" a="1"/>
  <c r="CV684" i="2" s="1"/>
  <c r="CO684" i="2"/>
  <c r="CN685" i="2" s="1"/>
  <c r="CX685" i="2" s="1"/>
  <c r="CQ684" i="2"/>
  <c r="CS684" i="2" s="1"/>
  <c r="CR683" i="2"/>
  <c r="CT683" i="2" s="1"/>
  <c r="CQ685" i="2" l="1"/>
  <c r="CS685" i="2" s="1"/>
  <c r="CV685" i="2" a="1"/>
  <c r="CV685" i="2" s="1"/>
  <c r="CP685" i="2"/>
  <c r="CR684" i="2"/>
  <c r="CT684" i="2" s="1"/>
  <c r="CO685" i="2"/>
  <c r="CN686" i="2" s="1"/>
  <c r="CX686" i="2" s="1"/>
  <c r="CP686" i="2" l="1"/>
  <c r="CV686" i="2" a="1"/>
  <c r="CV686" i="2" s="1"/>
  <c r="CO686" i="2"/>
  <c r="CN687" i="2" s="1"/>
  <c r="CX687" i="2" s="1"/>
  <c r="CQ686" i="2"/>
  <c r="CS686" i="2" s="1"/>
  <c r="CR685" i="2"/>
  <c r="CT685" i="2" s="1"/>
  <c r="CQ687" i="2" l="1"/>
  <c r="CS687" i="2" s="1"/>
  <c r="CV687" i="2" a="1"/>
  <c r="CV687" i="2" s="1"/>
  <c r="CR686" i="2"/>
  <c r="CT686" i="2" s="1"/>
  <c r="CP687" i="2"/>
  <c r="CO687" i="2"/>
  <c r="CN688" i="2" s="1"/>
  <c r="CX688" i="2" s="1"/>
  <c r="CO688" i="2" l="1"/>
  <c r="CV688" i="2" a="1"/>
  <c r="CV688" i="2" s="1"/>
  <c r="CQ688" i="2"/>
  <c r="CS688" i="2" s="1"/>
  <c r="CP688" i="2"/>
  <c r="CR687" i="2"/>
  <c r="CT687" i="2" s="1"/>
  <c r="CN689" i="2" l="1"/>
  <c r="CX689" i="2" s="1"/>
  <c r="CV689" i="2" l="1" a="1"/>
  <c r="CV689" i="2" s="1"/>
  <c r="CP689" i="2"/>
  <c r="CO689" i="2"/>
  <c r="CN690" i="2" s="1"/>
  <c r="CX690" i="2" s="1"/>
  <c r="CQ689" i="2"/>
  <c r="CS689" i="2" s="1"/>
  <c r="CR688" i="2"/>
  <c r="CT688" i="2" s="1"/>
  <c r="CO690" i="2" l="1"/>
  <c r="CV690" i="2" a="1"/>
  <c r="CV690" i="2" s="1"/>
  <c r="CP690" i="2"/>
  <c r="CR689" i="2"/>
  <c r="CT689" i="2" s="1"/>
  <c r="CQ690" i="2"/>
  <c r="CS690" i="2" s="1"/>
  <c r="CN691" i="2" l="1"/>
  <c r="CX691" i="2" s="1"/>
  <c r="CV691" i="2" l="1" a="1"/>
  <c r="CV691" i="2" s="1"/>
  <c r="CQ691" i="2"/>
  <c r="CS691" i="2" s="1"/>
  <c r="CP691" i="2"/>
  <c r="CO691" i="2"/>
  <c r="CN692" i="2" s="1"/>
  <c r="CX692" i="2" s="1"/>
  <c r="CR690" i="2"/>
  <c r="CT690" i="2" s="1"/>
  <c r="CP692" i="2" l="1"/>
  <c r="CV692" i="2" a="1"/>
  <c r="CV692" i="2" s="1"/>
  <c r="CO692" i="2"/>
  <c r="CN693" i="2" s="1"/>
  <c r="CX693" i="2" s="1"/>
  <c r="CQ692" i="2"/>
  <c r="CS692" i="2" s="1"/>
  <c r="CR691" i="2"/>
  <c r="CT691" i="2" s="1"/>
  <c r="CP693" i="2" l="1"/>
  <c r="CV693" i="2" a="1"/>
  <c r="CV693" i="2" s="1"/>
  <c r="CO693" i="2"/>
  <c r="CN694" i="2" s="1"/>
  <c r="CX694" i="2" s="1"/>
  <c r="CQ693" i="2"/>
  <c r="CS693" i="2" s="1"/>
  <c r="CR692" i="2"/>
  <c r="CT692" i="2" s="1"/>
  <c r="CP694" i="2" l="1"/>
  <c r="CV694" i="2" a="1"/>
  <c r="CV694" i="2" s="1"/>
  <c r="CO694" i="2"/>
  <c r="CN695" i="2" s="1"/>
  <c r="CX695" i="2" s="1"/>
  <c r="CR693" i="2"/>
  <c r="CT693" i="2" s="1"/>
  <c r="CQ694" i="2"/>
  <c r="CS694" i="2" s="1"/>
  <c r="CQ695" i="2" l="1"/>
  <c r="CS695" i="2" s="1"/>
  <c r="CV695" i="2" a="1"/>
  <c r="CV695" i="2" s="1"/>
  <c r="CO695" i="2"/>
  <c r="CN696" i="2" s="1"/>
  <c r="CX696" i="2" s="1"/>
  <c r="CR694" i="2"/>
  <c r="CT694" i="2" s="1"/>
  <c r="CP695" i="2"/>
  <c r="CR695" i="2" l="1"/>
  <c r="CT695" i="2" s="1"/>
  <c r="CV696" i="2" a="1"/>
  <c r="CV696" i="2" s="1"/>
  <c r="CP696" i="2"/>
  <c r="CO696" i="2"/>
  <c r="CN697" i="2" s="1"/>
  <c r="CX697" i="2" s="1"/>
  <c r="CQ696" i="2"/>
  <c r="CS696" i="2" s="1"/>
  <c r="CR696" i="2" l="1"/>
  <c r="CT696" i="2" s="1"/>
  <c r="CV697" i="2" a="1"/>
  <c r="CV697" i="2" s="1"/>
  <c r="CQ697" i="2"/>
  <c r="CS697" i="2" s="1"/>
  <c r="CO697" i="2"/>
  <c r="CN698" i="2" s="1"/>
  <c r="CX698" i="2" s="1"/>
  <c r="CP697" i="2"/>
  <c r="CP698" i="2" l="1"/>
  <c r="CV698" i="2" a="1"/>
  <c r="CV698" i="2" s="1"/>
  <c r="CO698" i="2"/>
  <c r="CN699" i="2" s="1"/>
  <c r="CX699" i="2" s="1"/>
  <c r="CQ698" i="2"/>
  <c r="CS698" i="2" s="1"/>
  <c r="CR697" i="2"/>
  <c r="CT697" i="2" s="1"/>
  <c r="CQ699" i="2" l="1"/>
  <c r="CS699" i="2" s="1"/>
  <c r="CV699" i="2" a="1"/>
  <c r="CV699" i="2" s="1"/>
  <c r="CP699" i="2"/>
  <c r="CO699" i="2"/>
  <c r="CN700" i="2" s="1"/>
  <c r="CX700" i="2" s="1"/>
  <c r="CR698" i="2"/>
  <c r="CT698" i="2" s="1"/>
  <c r="CP700" i="2" l="1"/>
  <c r="CV700" i="2" a="1"/>
  <c r="CV700" i="2" s="1"/>
  <c r="CQ700" i="2"/>
  <c r="CS700" i="2" s="1"/>
  <c r="CO700" i="2"/>
  <c r="CN701" i="2" s="1"/>
  <c r="CX701" i="2" s="1"/>
  <c r="CR699" i="2"/>
  <c r="CT699" i="2" s="1"/>
  <c r="CR700" i="2" l="1"/>
  <c r="CT700" i="2" s="1"/>
  <c r="CV701" i="2" a="1"/>
  <c r="CV701" i="2" s="1"/>
  <c r="CO701" i="2"/>
  <c r="CN702" i="2" s="1"/>
  <c r="CX702" i="2" s="1"/>
  <c r="CQ701" i="2"/>
  <c r="CS701" i="2" s="1"/>
  <c r="CP701" i="2"/>
  <c r="CO702" i="2" l="1"/>
  <c r="CV702" i="2" a="1"/>
  <c r="CV702" i="2" s="1"/>
  <c r="CR701" i="2"/>
  <c r="CT701" i="2" s="1"/>
  <c r="CQ702" i="2"/>
  <c r="CS702" i="2" s="1"/>
  <c r="CP702" i="2"/>
  <c r="CN703" i="2" l="1"/>
  <c r="CX703" i="2" s="1"/>
  <c r="CV703" i="2" l="1" a="1"/>
  <c r="CV703" i="2" s="1"/>
  <c r="CO703" i="2"/>
  <c r="CN704" i="2" s="1"/>
  <c r="CX704" i="2" s="1"/>
  <c r="CR702" i="2"/>
  <c r="CT702" i="2" s="1"/>
  <c r="CQ703" i="2"/>
  <c r="CS703" i="2" s="1"/>
  <c r="CP703" i="2"/>
  <c r="CO704" i="2" l="1"/>
  <c r="CV704" i="2" a="1"/>
  <c r="CV704" i="2" s="1"/>
  <c r="CR703" i="2"/>
  <c r="CT703" i="2" s="1"/>
  <c r="CQ704" i="2"/>
  <c r="CS704" i="2" s="1"/>
  <c r="CP704" i="2"/>
  <c r="CN705" i="2" l="1"/>
  <c r="CX705" i="2" s="1"/>
  <c r="CV705" i="2" l="1" a="1"/>
  <c r="CV705" i="2" s="1"/>
  <c r="CQ705" i="2"/>
  <c r="CS705" i="2" s="1"/>
  <c r="CP705" i="2"/>
  <c r="CO705" i="2"/>
  <c r="CN706" i="2" s="1"/>
  <c r="CX706" i="2" s="1"/>
  <c r="CR704" i="2"/>
  <c r="CT704" i="2" s="1"/>
  <c r="CQ706" i="2" l="1"/>
  <c r="CS706" i="2" s="1"/>
  <c r="CV706" i="2" a="1"/>
  <c r="CV706" i="2" s="1"/>
  <c r="CP706" i="2"/>
  <c r="CO706" i="2"/>
  <c r="CN707" i="2" s="1"/>
  <c r="CX707" i="2" s="1"/>
  <c r="CR705" i="2"/>
  <c r="CT705" i="2" s="1"/>
  <c r="CR706" i="2" l="1"/>
  <c r="CT706" i="2" s="1"/>
  <c r="CV707" i="2" a="1"/>
  <c r="CV707" i="2" s="1"/>
  <c r="CO707" i="2"/>
  <c r="CN708" i="2" s="1"/>
  <c r="CX708" i="2" s="1"/>
  <c r="CQ707" i="2"/>
  <c r="CS707" i="2" s="1"/>
  <c r="CP707" i="2"/>
  <c r="CQ708" i="2" l="1"/>
  <c r="CS708" i="2" s="1"/>
  <c r="CV708" i="2" a="1"/>
  <c r="CV708" i="2" s="1"/>
  <c r="CO708" i="2"/>
  <c r="CN709" i="2" s="1"/>
  <c r="CX709" i="2" s="1"/>
  <c r="CR707" i="2"/>
  <c r="CT707" i="2" s="1"/>
  <c r="CP708" i="2"/>
  <c r="CP709" i="2" l="1"/>
  <c r="CV709" i="2" a="1"/>
  <c r="CV709" i="2" s="1"/>
  <c r="CO709" i="2"/>
  <c r="CN710" i="2" s="1"/>
  <c r="CX710" i="2" s="1"/>
  <c r="CQ709" i="2"/>
  <c r="CS709" i="2" s="1"/>
  <c r="CR708" i="2"/>
  <c r="CT708" i="2" s="1"/>
  <c r="CP710" i="2" l="1"/>
  <c r="CV710" i="2" a="1"/>
  <c r="CV710" i="2" s="1"/>
  <c r="CR709" i="2"/>
  <c r="CT709" i="2" s="1"/>
  <c r="CQ710" i="2"/>
  <c r="CS710" i="2" s="1"/>
  <c r="CO710" i="2"/>
  <c r="CN711" i="2" s="1"/>
  <c r="CX711" i="2" s="1"/>
  <c r="CO711" i="2" l="1"/>
  <c r="CV711" i="2" a="1"/>
  <c r="CV711" i="2" s="1"/>
  <c r="CP711" i="2"/>
  <c r="CQ711" i="2"/>
  <c r="CS711" i="2" s="1"/>
  <c r="CR710" i="2"/>
  <c r="CT710" i="2" s="1"/>
  <c r="CN712" i="2" l="1"/>
  <c r="CX712" i="2" s="1"/>
  <c r="CV712" i="2" l="1" a="1"/>
  <c r="CV712" i="2" s="1"/>
  <c r="CQ712" i="2"/>
  <c r="CS712" i="2" s="1"/>
  <c r="CR711" i="2"/>
  <c r="CT711" i="2" s="1"/>
  <c r="CO712" i="2"/>
  <c r="CN713" i="2" s="1"/>
  <c r="CX713" i="2" s="1"/>
  <c r="CP712" i="2"/>
  <c r="CP713" i="2" l="1"/>
  <c r="CV713" i="2" a="1"/>
  <c r="CV713" i="2" s="1"/>
  <c r="CQ713" i="2"/>
  <c r="CS713" i="2" s="1"/>
  <c r="CR712" i="2"/>
  <c r="CT712" i="2" s="1"/>
  <c r="CO713" i="2"/>
  <c r="CN714" i="2" s="1"/>
  <c r="CX714" i="2" s="1"/>
  <c r="CR713" i="2" l="1"/>
  <c r="CT713" i="2" s="1"/>
  <c r="CV714" i="2" a="1"/>
  <c r="CV714" i="2" s="1"/>
  <c r="CQ714" i="2"/>
  <c r="CS714" i="2" s="1"/>
  <c r="CP714" i="2"/>
  <c r="CO714" i="2"/>
  <c r="CN715" i="2" s="1"/>
  <c r="CX715" i="2" s="1"/>
  <c r="CR714" i="2" l="1"/>
  <c r="CT714" i="2" s="1"/>
  <c r="CV715" i="2" a="1"/>
  <c r="CV715" i="2" s="1"/>
  <c r="CP715" i="2"/>
  <c r="CQ715" i="2"/>
  <c r="CS715" i="2" s="1"/>
  <c r="CO715" i="2"/>
  <c r="CN716" i="2" s="1"/>
  <c r="CX716" i="2" s="1"/>
  <c r="CO716" i="2" l="1"/>
  <c r="CV716" i="2" a="1"/>
  <c r="CV716" i="2" s="1"/>
  <c r="CQ716" i="2"/>
  <c r="CS716" i="2" s="1"/>
  <c r="CP716" i="2"/>
  <c r="CR715" i="2"/>
  <c r="CT715" i="2" s="1"/>
  <c r="CN717" i="2" l="1"/>
  <c r="CX717" i="2" s="1"/>
  <c r="CR716" i="2" l="1"/>
  <c r="CT716" i="2" s="1"/>
  <c r="CV717" i="2" a="1"/>
  <c r="CV717" i="2" s="1"/>
  <c r="CO717" i="2"/>
  <c r="CN718" i="2" s="1"/>
  <c r="CX718" i="2" s="1"/>
  <c r="CP717" i="2"/>
  <c r="CQ717" i="2"/>
  <c r="CS717" i="2" s="1"/>
  <c r="CP718" i="2" l="1"/>
  <c r="CV718" i="2" a="1"/>
  <c r="CV718" i="2" s="1"/>
  <c r="CO718" i="2"/>
  <c r="CN719" i="2" s="1"/>
  <c r="CX719" i="2" s="1"/>
  <c r="CR717" i="2"/>
  <c r="CT717" i="2" s="1"/>
  <c r="CQ718" i="2"/>
  <c r="CS718" i="2" s="1"/>
  <c r="CO719" i="2" l="1"/>
  <c r="CV719" i="2" a="1"/>
  <c r="CV719" i="2" s="1"/>
  <c r="CQ719" i="2"/>
  <c r="CS719" i="2" s="1"/>
  <c r="CR718" i="2"/>
  <c r="CT718" i="2" s="1"/>
  <c r="CP719" i="2"/>
  <c r="CN720" i="2" l="1"/>
  <c r="CX720" i="2" s="1"/>
  <c r="CP720" i="2" l="1"/>
  <c r="CV720" i="2" a="1"/>
  <c r="CV720" i="2" s="1"/>
  <c r="CR719" i="2"/>
  <c r="CT719" i="2" s="1"/>
  <c r="CO720" i="2"/>
  <c r="CN721" i="2" s="1"/>
  <c r="CX721" i="2" s="1"/>
  <c r="CQ720" i="2"/>
  <c r="CS720" i="2" s="1"/>
  <c r="CQ721" i="2" l="1"/>
  <c r="CS721" i="2" s="1"/>
  <c r="CV721" i="2" a="1"/>
  <c r="CV721" i="2" s="1"/>
  <c r="CO721" i="2"/>
  <c r="CN722" i="2" s="1"/>
  <c r="CX722" i="2" s="1"/>
  <c r="CR720" i="2"/>
  <c r="CT720" i="2" s="1"/>
  <c r="CP721" i="2"/>
  <c r="CR721" i="2" l="1"/>
  <c r="CT721" i="2" s="1"/>
  <c r="CV722" i="2" a="1"/>
  <c r="CV722" i="2" s="1"/>
  <c r="CP722" i="2"/>
  <c r="CQ722" i="2"/>
  <c r="CS722" i="2" s="1"/>
  <c r="CO722" i="2"/>
  <c r="CN723" i="2" s="1"/>
  <c r="CX723" i="2" s="1"/>
  <c r="CO723" i="2" l="1"/>
  <c r="CV723" i="2" a="1"/>
  <c r="CV723" i="2" s="1"/>
  <c r="CR722" i="2"/>
  <c r="CT722" i="2" s="1"/>
  <c r="CQ723" i="2"/>
  <c r="CS723" i="2" s="1"/>
  <c r="CP723" i="2"/>
  <c r="CN724" i="2" l="1"/>
  <c r="CX724" i="2" s="1"/>
  <c r="CV724" i="2" l="1" a="1"/>
  <c r="CV724" i="2" s="1"/>
  <c r="CR723" i="2"/>
  <c r="CT723" i="2" s="1"/>
  <c r="CO724" i="2"/>
  <c r="CN725" i="2" s="1"/>
  <c r="CX725" i="2" s="1"/>
  <c r="CP724" i="2"/>
  <c r="CQ724" i="2"/>
  <c r="CS724" i="2" s="1"/>
  <c r="CP725" i="2" l="1"/>
  <c r="CV725" i="2" a="1"/>
  <c r="CV725" i="2" s="1"/>
  <c r="CO725" i="2"/>
  <c r="CN726" i="2" s="1"/>
  <c r="CX726" i="2" s="1"/>
  <c r="CR724" i="2"/>
  <c r="CT724" i="2" s="1"/>
  <c r="CQ725" i="2"/>
  <c r="CS725" i="2" s="1"/>
  <c r="CR725" i="2" l="1"/>
  <c r="CT725" i="2" s="1"/>
  <c r="CV726" i="2" a="1"/>
  <c r="CV726" i="2" s="1"/>
  <c r="CQ726" i="2"/>
  <c r="CS726" i="2" s="1"/>
  <c r="CO726" i="2"/>
  <c r="CN727" i="2" s="1"/>
  <c r="CX727" i="2" s="1"/>
  <c r="CP726" i="2"/>
  <c r="CR726" i="2" l="1"/>
  <c r="CT726" i="2" s="1"/>
  <c r="CV727" i="2" a="1"/>
  <c r="CV727" i="2" s="1"/>
  <c r="CQ727" i="2"/>
  <c r="CS727" i="2" s="1"/>
  <c r="CP727" i="2"/>
  <c r="CO727" i="2"/>
  <c r="CN728" i="2" s="1"/>
  <c r="CX728" i="2" s="1"/>
  <c r="CP728" i="2" l="1"/>
  <c r="CV728" i="2" a="1"/>
  <c r="CV728" i="2" s="1"/>
  <c r="CR727" i="2"/>
  <c r="CT727" i="2" s="1"/>
  <c r="CO728" i="2"/>
  <c r="CN729" i="2" s="1"/>
  <c r="CX729" i="2" s="1"/>
  <c r="CQ728" i="2"/>
  <c r="CS728" i="2" s="1"/>
  <c r="CP729" i="2" l="1"/>
  <c r="CV729" i="2" a="1"/>
  <c r="CV729" i="2" s="1"/>
  <c r="CR728" i="2"/>
  <c r="CT728" i="2" s="1"/>
  <c r="CQ729" i="2"/>
  <c r="CS729" i="2" s="1"/>
  <c r="CO729" i="2"/>
  <c r="CN730" i="2" s="1"/>
  <c r="CX730" i="2" s="1"/>
  <c r="CQ730" i="2" l="1"/>
  <c r="CS730" i="2" s="1"/>
  <c r="CV730" i="2" a="1"/>
  <c r="CV730" i="2" s="1"/>
  <c r="CO730" i="2"/>
  <c r="CN731" i="2" s="1"/>
  <c r="CX731" i="2" s="1"/>
  <c r="CR729" i="2"/>
  <c r="CT729" i="2" s="1"/>
  <c r="CP730" i="2"/>
  <c r="CQ731" i="2" l="1"/>
  <c r="CS731" i="2" s="1"/>
  <c r="CV731" i="2" a="1"/>
  <c r="CV731" i="2" s="1"/>
  <c r="CO731" i="2"/>
  <c r="CN732" i="2" s="1"/>
  <c r="CX732" i="2" s="1"/>
  <c r="CP731" i="2"/>
  <c r="CR730" i="2"/>
  <c r="CT730" i="2" s="1"/>
  <c r="CP732" i="2" l="1"/>
  <c r="CV732" i="2" a="1"/>
  <c r="CV732" i="2" s="1"/>
  <c r="CR731" i="2"/>
  <c r="CT731" i="2" s="1"/>
  <c r="CQ732" i="2"/>
  <c r="CS732" i="2" s="1"/>
  <c r="CO732" i="2"/>
  <c r="CN733" i="2" s="1"/>
  <c r="CX733" i="2" s="1"/>
  <c r="CR732" i="2" l="1"/>
  <c r="CT732" i="2" s="1"/>
  <c r="CV733" i="2" a="1"/>
  <c r="CV733" i="2" s="1"/>
  <c r="CQ733" i="2"/>
  <c r="CS733" i="2" s="1"/>
  <c r="CO733" i="2"/>
  <c r="CN734" i="2" s="1"/>
  <c r="CX734" i="2" s="1"/>
  <c r="CP733" i="2"/>
  <c r="CQ734" i="2" l="1"/>
  <c r="CS734" i="2" s="1"/>
  <c r="CV734" i="2" a="1"/>
  <c r="CV734" i="2" s="1"/>
  <c r="CR733" i="2"/>
  <c r="CT733" i="2" s="1"/>
  <c r="CO734" i="2"/>
  <c r="CN735" i="2" s="1"/>
  <c r="CX735" i="2" s="1"/>
  <c r="CP734" i="2"/>
  <c r="CR734" i="2" l="1"/>
  <c r="CT734" i="2" s="1"/>
  <c r="CV735" i="2" a="1"/>
  <c r="CV735" i="2" s="1"/>
  <c r="CQ735" i="2"/>
  <c r="CS735" i="2" s="1"/>
  <c r="CP735" i="2"/>
  <c r="CO735" i="2"/>
  <c r="CN736" i="2" s="1"/>
  <c r="CX736" i="2" s="1"/>
  <c r="CO736" i="2" l="1"/>
  <c r="CV736" i="2" a="1"/>
  <c r="CV736" i="2" s="1"/>
  <c r="CR735" i="2"/>
  <c r="CT735" i="2" s="1"/>
  <c r="CQ736" i="2"/>
  <c r="CS736" i="2" s="1"/>
  <c r="CP736" i="2"/>
  <c r="CN737" i="2" l="1"/>
  <c r="CX737" i="2" s="1"/>
  <c r="CV737" i="2" l="1" a="1"/>
  <c r="CV737" i="2" s="1"/>
  <c r="CR736" i="2"/>
  <c r="CT736" i="2" s="1"/>
  <c r="CQ737" i="2"/>
  <c r="CS737" i="2" s="1"/>
  <c r="CP737" i="2"/>
  <c r="CO737" i="2"/>
  <c r="CN738" i="2" s="1"/>
  <c r="CX738" i="2" s="1"/>
  <c r="CO738" i="2" l="1"/>
  <c r="CV738" i="2" a="1"/>
  <c r="CV738" i="2" s="1"/>
  <c r="CP738" i="2"/>
  <c r="CQ738" i="2"/>
  <c r="CS738" i="2" s="1"/>
  <c r="CR737" i="2"/>
  <c r="CT737" i="2" s="1"/>
  <c r="CN739" i="2" l="1"/>
  <c r="CX739" i="2" s="1"/>
  <c r="CV739" i="2" l="1" a="1"/>
  <c r="CV739" i="2" s="1"/>
  <c r="CR738" i="2"/>
  <c r="CT738" i="2" s="1"/>
  <c r="CP739" i="2"/>
  <c r="CO739" i="2"/>
  <c r="CN740" i="2" s="1"/>
  <c r="CX740" i="2" s="1"/>
  <c r="CQ739" i="2"/>
  <c r="CS739" i="2" s="1"/>
  <c r="CO740" i="2" l="1"/>
  <c r="CV740" i="2" a="1"/>
  <c r="CV740" i="2" s="1"/>
  <c r="CP740" i="2"/>
  <c r="CQ740" i="2"/>
  <c r="CS740" i="2" s="1"/>
  <c r="CR739" i="2"/>
  <c r="CT739" i="2" s="1"/>
  <c r="CN741" i="2" l="1"/>
  <c r="CX741" i="2" s="1"/>
  <c r="CV741" i="2" l="1" a="1"/>
  <c r="CV741" i="2" s="1"/>
  <c r="CP741" i="2"/>
  <c r="CO741" i="2"/>
  <c r="CN742" i="2" s="1"/>
  <c r="CX742" i="2" s="1"/>
  <c r="CQ741" i="2"/>
  <c r="CS741" i="2" s="1"/>
  <c r="CR740" i="2"/>
  <c r="CT740" i="2" s="1"/>
  <c r="CQ742" i="2" l="1"/>
  <c r="CS742" i="2" s="1"/>
  <c r="CV742" i="2" a="1"/>
  <c r="CV742" i="2" s="1"/>
  <c r="CR741" i="2"/>
  <c r="CT741" i="2" s="1"/>
  <c r="CP742" i="2"/>
  <c r="CO742" i="2"/>
  <c r="CN743" i="2" s="1"/>
  <c r="CX743" i="2" s="1"/>
  <c r="CR742" i="2" l="1"/>
  <c r="CT742" i="2" s="1"/>
  <c r="CV743" i="2" a="1"/>
  <c r="CV743" i="2" s="1"/>
  <c r="CQ743" i="2"/>
  <c r="CS743" i="2" s="1"/>
  <c r="CO743" i="2"/>
  <c r="CN744" i="2" s="1"/>
  <c r="CX744" i="2" s="1"/>
  <c r="CP743" i="2"/>
  <c r="CQ744" i="2" l="1"/>
  <c r="CS744" i="2" s="1"/>
  <c r="CV744" i="2" a="1"/>
  <c r="CV744" i="2" s="1"/>
  <c r="CR743" i="2"/>
  <c r="CT743" i="2" s="1"/>
  <c r="CO744" i="2"/>
  <c r="CN745" i="2" s="1"/>
  <c r="CX745" i="2" s="1"/>
  <c r="CP744" i="2"/>
  <c r="CQ745" i="2" l="1"/>
  <c r="CS745" i="2" s="1"/>
  <c r="CV745" i="2" a="1"/>
  <c r="CV745" i="2" s="1"/>
  <c r="CO745" i="2"/>
  <c r="CN746" i="2" s="1"/>
  <c r="CX746" i="2" s="1"/>
  <c r="CR744" i="2"/>
  <c r="CT744" i="2" s="1"/>
  <c r="CP745" i="2"/>
  <c r="CO746" i="2" l="1"/>
  <c r="CV746" i="2" a="1"/>
  <c r="CV746" i="2" s="1"/>
  <c r="CR745" i="2"/>
  <c r="CT745" i="2" s="1"/>
  <c r="CQ746" i="2"/>
  <c r="CS746" i="2" s="1"/>
  <c r="CP746" i="2"/>
  <c r="CN747" i="2" l="1"/>
  <c r="CX747" i="2" s="1"/>
  <c r="CV747" i="2" l="1" a="1"/>
  <c r="CV747" i="2" s="1"/>
  <c r="CO747" i="2"/>
  <c r="CN748" i="2" s="1"/>
  <c r="CX748" i="2" s="1"/>
  <c r="CQ747" i="2"/>
  <c r="CS747" i="2" s="1"/>
  <c r="CR746" i="2"/>
  <c r="CT746" i="2" s="1"/>
  <c r="CP747" i="2"/>
  <c r="CO748" i="2" l="1"/>
  <c r="CV748" i="2" a="1"/>
  <c r="CV748" i="2" s="1"/>
  <c r="CQ748" i="2"/>
  <c r="CS748" i="2" s="1"/>
  <c r="CP748" i="2"/>
  <c r="CR747" i="2"/>
  <c r="CT747" i="2" s="1"/>
  <c r="CN749" i="2" l="1"/>
  <c r="CX749" i="2" s="1"/>
  <c r="CV749" i="2" l="1" a="1"/>
  <c r="CV749" i="2" s="1"/>
  <c r="CQ749" i="2"/>
  <c r="CS749" i="2" s="1"/>
  <c r="CO749" i="2"/>
  <c r="CN750" i="2" s="1"/>
  <c r="CX750" i="2" s="1"/>
  <c r="CR748" i="2"/>
  <c r="CT748" i="2" s="1"/>
  <c r="CP749" i="2"/>
  <c r="CP750" i="2" l="1"/>
  <c r="CV750" i="2" a="1"/>
  <c r="CV750" i="2" s="1"/>
  <c r="CO750" i="2"/>
  <c r="CN751" i="2" s="1"/>
  <c r="CX751" i="2" s="1"/>
  <c r="CQ750" i="2"/>
  <c r="CS750" i="2" s="1"/>
  <c r="CR749" i="2"/>
  <c r="CT749" i="2" s="1"/>
  <c r="CQ751" i="2" l="1"/>
  <c r="CS751" i="2" s="1"/>
  <c r="CV751" i="2" a="1"/>
  <c r="CV751" i="2" s="1"/>
  <c r="CR750" i="2"/>
  <c r="CT750" i="2" s="1"/>
  <c r="CO751" i="2"/>
  <c r="CN752" i="2" s="1"/>
  <c r="CX752" i="2" s="1"/>
  <c r="CP751" i="2"/>
  <c r="CO752" i="2" l="1"/>
  <c r="CV752" i="2" a="1"/>
  <c r="CV752" i="2" s="1"/>
  <c r="CQ752" i="2"/>
  <c r="CS752" i="2" s="1"/>
  <c r="CP752" i="2"/>
  <c r="CR751" i="2"/>
  <c r="CT751" i="2" s="1"/>
  <c r="CN753" i="2" l="1"/>
  <c r="CX753" i="2" s="1"/>
  <c r="CV753" i="2" l="1" a="1"/>
  <c r="CV753" i="2" s="1"/>
  <c r="CQ753" i="2"/>
  <c r="CS753" i="2" s="1"/>
  <c r="CR752" i="2"/>
  <c r="CT752" i="2" s="1"/>
  <c r="CO753" i="2"/>
  <c r="CN754" i="2" s="1"/>
  <c r="CX754" i="2" s="1"/>
  <c r="CP753" i="2"/>
  <c r="CP754" i="2" l="1"/>
  <c r="CV754" i="2" a="1"/>
  <c r="CV754" i="2" s="1"/>
  <c r="CO754" i="2"/>
  <c r="CN755" i="2" s="1"/>
  <c r="CX755" i="2" s="1"/>
  <c r="CQ754" i="2"/>
  <c r="CS754" i="2" s="1"/>
  <c r="CR753" i="2"/>
  <c r="CT753" i="2" s="1"/>
  <c r="CR754" i="2" l="1"/>
  <c r="CT754" i="2" s="1"/>
  <c r="CV755" i="2" a="1"/>
  <c r="CV755" i="2" s="1"/>
  <c r="CP755" i="2"/>
  <c r="CO755" i="2"/>
  <c r="CN756" i="2" s="1"/>
  <c r="CX756" i="2" s="1"/>
  <c r="CQ755" i="2"/>
  <c r="CS755" i="2" s="1"/>
  <c r="CQ756" i="2" l="1"/>
  <c r="CS756" i="2" s="1"/>
  <c r="CV756" i="2" a="1"/>
  <c r="CV756" i="2" s="1"/>
  <c r="CO756" i="2"/>
  <c r="CN757" i="2" s="1"/>
  <c r="CX757" i="2" s="1"/>
  <c r="CP756" i="2"/>
  <c r="CR755" i="2"/>
  <c r="CT755" i="2" s="1"/>
  <c r="CR756" i="2" l="1"/>
  <c r="CT756" i="2" s="1"/>
  <c r="CV757" i="2" a="1"/>
  <c r="CV757" i="2" s="1"/>
  <c r="CQ757" i="2"/>
  <c r="CS757" i="2" s="1"/>
  <c r="CO757" i="2"/>
  <c r="CN758" i="2" s="1"/>
  <c r="CX758" i="2" s="1"/>
  <c r="CP757" i="2"/>
  <c r="CQ758" i="2" l="1"/>
  <c r="CS758" i="2" s="1"/>
  <c r="CV758" i="2" a="1"/>
  <c r="CV758" i="2" s="1"/>
  <c r="CO758" i="2"/>
  <c r="CN759" i="2" s="1"/>
  <c r="CX759" i="2" s="1"/>
  <c r="CP758" i="2"/>
  <c r="CR757" i="2"/>
  <c r="CT757" i="2" s="1"/>
  <c r="CP759" i="2" l="1"/>
  <c r="CV759" i="2" a="1"/>
  <c r="CV759" i="2" s="1"/>
  <c r="CR758" i="2"/>
  <c r="CT758" i="2" s="1"/>
  <c r="CQ759" i="2"/>
  <c r="CS759" i="2" s="1"/>
  <c r="CO759" i="2"/>
  <c r="CN760" i="2" s="1"/>
  <c r="CX760" i="2" s="1"/>
  <c r="CO760" i="2" l="1"/>
  <c r="CV760" i="2" a="1"/>
  <c r="CV760" i="2" s="1"/>
  <c r="CP760" i="2"/>
  <c r="CR759" i="2"/>
  <c r="CT759" i="2" s="1"/>
  <c r="CQ760" i="2"/>
  <c r="CS760" i="2" s="1"/>
  <c r="CN761" i="2" l="1"/>
  <c r="CX761" i="2" s="1"/>
  <c r="CV761" i="2" l="1" a="1"/>
  <c r="CV761" i="2" s="1"/>
  <c r="CR760" i="2"/>
  <c r="CT760" i="2" s="1"/>
  <c r="CQ761" i="2"/>
  <c r="CS761" i="2" s="1"/>
  <c r="CP761" i="2"/>
  <c r="CO761" i="2"/>
  <c r="CN762" i="2" s="1"/>
  <c r="CX762" i="2" s="1"/>
  <c r="CP762" i="2" l="1"/>
  <c r="CV762" i="2" a="1"/>
  <c r="CV762" i="2" s="1"/>
  <c r="CR761" i="2"/>
  <c r="CT761" i="2" s="1"/>
  <c r="CQ762" i="2"/>
  <c r="CS762" i="2" s="1"/>
  <c r="CO762" i="2"/>
  <c r="CN763" i="2" s="1"/>
  <c r="CX763" i="2" s="1"/>
  <c r="CR762" i="2" l="1"/>
  <c r="CT762" i="2" s="1"/>
  <c r="CV763" i="2" a="1"/>
  <c r="CV763" i="2" s="1"/>
  <c r="CO763" i="2"/>
  <c r="CN764" i="2" s="1"/>
  <c r="CX764" i="2" s="1"/>
  <c r="CQ763" i="2"/>
  <c r="CS763" i="2" s="1"/>
  <c r="CP763" i="2"/>
  <c r="CQ764" i="2" l="1"/>
  <c r="CS764" i="2" s="1"/>
  <c r="CV764" i="2" a="1"/>
  <c r="CV764" i="2" s="1"/>
  <c r="CR763" i="2"/>
  <c r="CT763" i="2" s="1"/>
  <c r="CP764" i="2"/>
  <c r="CO764" i="2"/>
  <c r="CN765" i="2" s="1"/>
  <c r="CX765" i="2" s="1"/>
  <c r="CQ765" i="2" l="1"/>
  <c r="CS765" i="2" s="1"/>
  <c r="CV765" i="2" a="1"/>
  <c r="CV765" i="2" s="1"/>
  <c r="CR764" i="2"/>
  <c r="CT764" i="2" s="1"/>
  <c r="CP765" i="2"/>
  <c r="CO765" i="2"/>
  <c r="CN766" i="2" s="1"/>
  <c r="CX766" i="2" s="1"/>
  <c r="CR765" i="2" l="1"/>
  <c r="CT765" i="2" s="1"/>
  <c r="CV766" i="2" a="1"/>
  <c r="CV766" i="2" s="1"/>
  <c r="CP766" i="2"/>
  <c r="CO766" i="2"/>
  <c r="CN767" i="2" s="1"/>
  <c r="CX767" i="2" s="1"/>
  <c r="CQ766" i="2"/>
  <c r="CS766" i="2" s="1"/>
  <c r="CP767" i="2" l="1"/>
  <c r="CV767" i="2" a="1"/>
  <c r="CV767" i="2" s="1"/>
  <c r="CR766" i="2"/>
  <c r="CT766" i="2" s="1"/>
  <c r="CQ767" i="2"/>
  <c r="CS767" i="2" s="1"/>
  <c r="CO767" i="2"/>
  <c r="CN768" i="2" s="1"/>
  <c r="CX768" i="2" s="1"/>
  <c r="CQ768" i="2" l="1"/>
  <c r="CS768" i="2" s="1"/>
  <c r="CV768" i="2" a="1"/>
  <c r="CV768" i="2" s="1"/>
  <c r="CP768" i="2"/>
  <c r="CR767" i="2"/>
  <c r="CT767" i="2" s="1"/>
  <c r="CO768" i="2"/>
  <c r="CN769" i="2" s="1"/>
  <c r="CX769" i="2" s="1"/>
  <c r="CP769" i="2" l="1"/>
  <c r="CV769" i="2" a="1"/>
  <c r="CV769" i="2" s="1"/>
  <c r="CR768" i="2"/>
  <c r="CT768" i="2" s="1"/>
  <c r="CQ769" i="2"/>
  <c r="CS769" i="2" s="1"/>
  <c r="CO769" i="2"/>
  <c r="CN770" i="2" s="1"/>
  <c r="CX770" i="2" s="1"/>
  <c r="CP770" i="2" l="1"/>
  <c r="CV770" i="2" a="1"/>
  <c r="CV770" i="2" s="1"/>
  <c r="CO770" i="2"/>
  <c r="CN771" i="2" s="1"/>
  <c r="CX771" i="2" s="1"/>
  <c r="CR769" i="2"/>
  <c r="CT769" i="2" s="1"/>
  <c r="CQ770" i="2"/>
  <c r="CS770" i="2" s="1"/>
  <c r="CO771" i="2" l="1"/>
  <c r="CV771" i="2" a="1"/>
  <c r="CV771" i="2" s="1"/>
  <c r="CQ771" i="2"/>
  <c r="CS771" i="2" s="1"/>
  <c r="CP771" i="2"/>
  <c r="CR770" i="2"/>
  <c r="CT770" i="2" s="1"/>
  <c r="CN772" i="2" l="1"/>
  <c r="CX772" i="2" s="1"/>
  <c r="CV772" i="2" l="1" a="1"/>
  <c r="CV772" i="2" s="1"/>
  <c r="CO772" i="2"/>
  <c r="CN773" i="2" s="1"/>
  <c r="CX773" i="2" s="1"/>
  <c r="CP772" i="2"/>
  <c r="CQ772" i="2"/>
  <c r="CS772" i="2" s="1"/>
  <c r="CR771" i="2"/>
  <c r="CT771" i="2" s="1"/>
  <c r="CQ773" i="2" l="1"/>
  <c r="CS773" i="2" s="1"/>
  <c r="CV773" i="2" a="1"/>
  <c r="CV773" i="2" s="1"/>
  <c r="CO773" i="2"/>
  <c r="CN774" i="2" s="1"/>
  <c r="CX774" i="2" s="1"/>
  <c r="CP773" i="2"/>
  <c r="CR772" i="2"/>
  <c r="CT772" i="2" s="1"/>
  <c r="CQ774" i="2" l="1"/>
  <c r="CS774" i="2" s="1"/>
  <c r="CV774" i="2" a="1"/>
  <c r="CV774" i="2" s="1"/>
  <c r="CO774" i="2"/>
  <c r="CN775" i="2" s="1"/>
  <c r="CX775" i="2" s="1"/>
  <c r="CR773" i="2"/>
  <c r="CT773" i="2" s="1"/>
  <c r="CP774" i="2"/>
  <c r="CQ775" i="2" l="1"/>
  <c r="CS775" i="2" s="1"/>
  <c r="CV775" i="2" a="1"/>
  <c r="CV775" i="2" s="1"/>
  <c r="CP775" i="2"/>
  <c r="CO775" i="2"/>
  <c r="CN776" i="2" s="1"/>
  <c r="CX776" i="2" s="1"/>
  <c r="CR774" i="2"/>
  <c r="CT774" i="2" s="1"/>
  <c r="CO776" i="2" l="1"/>
  <c r="CV776" i="2" a="1"/>
  <c r="CV776" i="2" s="1"/>
  <c r="CP776" i="2"/>
  <c r="CQ776" i="2"/>
  <c r="CS776" i="2" s="1"/>
  <c r="CR775" i="2"/>
  <c r="CT775" i="2" s="1"/>
  <c r="CN777" i="2" l="1"/>
  <c r="CX777" i="2" s="1"/>
  <c r="CV777" i="2" l="1" a="1"/>
  <c r="CV777" i="2" s="1"/>
  <c r="CR776" i="2"/>
  <c r="CT776" i="2" s="1"/>
  <c r="CO777" i="2"/>
  <c r="CN778" i="2" s="1"/>
  <c r="CX778" i="2" s="1"/>
  <c r="CQ777" i="2"/>
  <c r="CS777" i="2" s="1"/>
  <c r="CP777" i="2"/>
  <c r="CP778" i="2" l="1"/>
  <c r="CV778" i="2" a="1"/>
  <c r="CV778" i="2" s="1"/>
  <c r="CR777" i="2"/>
  <c r="CT777" i="2" s="1"/>
  <c r="CO778" i="2"/>
  <c r="CN779" i="2" s="1"/>
  <c r="CX779" i="2" s="1"/>
  <c r="CQ778" i="2"/>
  <c r="CS778" i="2" s="1"/>
  <c r="CP779" i="2" l="1"/>
  <c r="CV779" i="2" a="1"/>
  <c r="CV779" i="2" s="1"/>
  <c r="CO779" i="2"/>
  <c r="CN780" i="2" s="1"/>
  <c r="CX780" i="2" s="1"/>
  <c r="CR778" i="2"/>
  <c r="CT778" i="2" s="1"/>
  <c r="CQ779" i="2"/>
  <c r="CS779" i="2" s="1"/>
  <c r="CQ780" i="2" l="1"/>
  <c r="CS780" i="2" s="1"/>
  <c r="CV780" i="2" a="1"/>
  <c r="CV780" i="2" s="1"/>
  <c r="CR779" i="2"/>
  <c r="CT779" i="2" s="1"/>
  <c r="CP780" i="2"/>
  <c r="CO780" i="2"/>
  <c r="CN781" i="2" s="1"/>
  <c r="CX781" i="2" s="1"/>
  <c r="CO781" i="2" l="1"/>
  <c r="CV781" i="2" a="1"/>
  <c r="CV781" i="2" s="1"/>
  <c r="CP781" i="2"/>
  <c r="CR780" i="2"/>
  <c r="CT780" i="2" s="1"/>
  <c r="CQ781" i="2"/>
  <c r="CS781" i="2" s="1"/>
  <c r="CN782" i="2" l="1"/>
  <c r="CX782" i="2" s="1"/>
  <c r="CV782" i="2" l="1" a="1"/>
  <c r="CV782" i="2" s="1"/>
  <c r="CP782" i="2"/>
  <c r="CO782" i="2"/>
  <c r="CN783" i="2" s="1"/>
  <c r="CX783" i="2" s="1"/>
  <c r="CR781" i="2"/>
  <c r="CT781" i="2" s="1"/>
  <c r="CQ782" i="2"/>
  <c r="CS782" i="2" s="1"/>
  <c r="CP783" i="2" l="1"/>
  <c r="CV783" i="2" a="1"/>
  <c r="CV783" i="2" s="1"/>
  <c r="CR782" i="2"/>
  <c r="CT782" i="2" s="1"/>
  <c r="CO783" i="2"/>
  <c r="CN784" i="2" s="1"/>
  <c r="CX784" i="2" s="1"/>
  <c r="CQ783" i="2"/>
  <c r="CS783" i="2" s="1"/>
  <c r="CP784" i="2" l="1"/>
  <c r="CV784" i="2" a="1"/>
  <c r="CV784" i="2" s="1"/>
  <c r="CR783" i="2"/>
  <c r="CT783" i="2" s="1"/>
  <c r="CQ784" i="2"/>
  <c r="CS784" i="2" s="1"/>
  <c r="CO784" i="2"/>
  <c r="CN785" i="2" s="1"/>
  <c r="CX785" i="2" s="1"/>
  <c r="CR784" i="2" l="1"/>
  <c r="CT784" i="2" s="1"/>
  <c r="CV785" i="2" a="1"/>
  <c r="CV785" i="2" s="1"/>
  <c r="CQ785" i="2"/>
  <c r="CS785" i="2" s="1"/>
  <c r="CO785" i="2"/>
  <c r="CN786" i="2" s="1"/>
  <c r="CX786" i="2" s="1"/>
  <c r="CP785" i="2"/>
  <c r="CR785" i="2" l="1"/>
  <c r="CT785" i="2" s="1"/>
  <c r="CV786" i="2" a="1"/>
  <c r="CV786" i="2" s="1"/>
  <c r="CQ786" i="2"/>
  <c r="CS786" i="2" s="1"/>
  <c r="CO786" i="2"/>
  <c r="CN787" i="2" s="1"/>
  <c r="CX787" i="2" s="1"/>
  <c r="CP786" i="2"/>
  <c r="CR786" i="2" l="1"/>
  <c r="CT786" i="2" s="1"/>
  <c r="CV787" i="2" a="1"/>
  <c r="CV787" i="2" s="1"/>
  <c r="CO787" i="2"/>
  <c r="CN788" i="2" s="1"/>
  <c r="CX788" i="2" s="1"/>
  <c r="CP787" i="2"/>
  <c r="CQ787" i="2"/>
  <c r="CS787" i="2" s="1"/>
  <c r="CR787" i="2" l="1"/>
  <c r="CT787" i="2" s="1"/>
  <c r="CV788" i="2" a="1"/>
  <c r="CV788" i="2" s="1"/>
  <c r="CP788" i="2"/>
  <c r="CQ788" i="2"/>
  <c r="CS788" i="2" s="1"/>
  <c r="CO788" i="2"/>
  <c r="CN789" i="2" s="1"/>
  <c r="CX789" i="2" s="1"/>
  <c r="CP789" i="2" l="1"/>
  <c r="CV789" i="2" a="1"/>
  <c r="CV789" i="2" s="1"/>
  <c r="CQ789" i="2"/>
  <c r="CS789" i="2" s="1"/>
  <c r="CO789" i="2"/>
  <c r="CN790" i="2" s="1"/>
  <c r="CX790" i="2" s="1"/>
  <c r="CR788" i="2"/>
  <c r="CT788" i="2" s="1"/>
  <c r="CQ790" i="2" l="1"/>
  <c r="CS790" i="2" s="1"/>
  <c r="CV790" i="2" a="1"/>
  <c r="CV790" i="2" s="1"/>
  <c r="CP790" i="2"/>
  <c r="CO790" i="2"/>
  <c r="CN791" i="2" s="1"/>
  <c r="CX791" i="2" s="1"/>
  <c r="CR789" i="2"/>
  <c r="CT789" i="2" s="1"/>
  <c r="CO791" i="2" l="1"/>
  <c r="CV791" i="2" a="1"/>
  <c r="CV791" i="2" s="1"/>
  <c r="CP791" i="2"/>
  <c r="CR790" i="2"/>
  <c r="CT790" i="2" s="1"/>
  <c r="CQ791" i="2"/>
  <c r="CS791" i="2" s="1"/>
  <c r="CN792" i="2" l="1"/>
  <c r="CX792" i="2" s="1"/>
  <c r="CV792" i="2" l="1" a="1"/>
  <c r="CV792" i="2" s="1"/>
  <c r="CO792" i="2"/>
  <c r="CN793" i="2" s="1"/>
  <c r="CX793" i="2" s="1"/>
  <c r="CP792" i="2"/>
  <c r="CQ792" i="2"/>
  <c r="CS792" i="2" s="1"/>
  <c r="CR791" i="2"/>
  <c r="CT791" i="2" s="1"/>
  <c r="CQ793" i="2" l="1"/>
  <c r="CS793" i="2" s="1"/>
  <c r="CV793" i="2" a="1"/>
  <c r="CV793" i="2" s="1"/>
  <c r="CR792" i="2"/>
  <c r="CT792" i="2" s="1"/>
  <c r="CO793" i="2"/>
  <c r="CN794" i="2" s="1"/>
  <c r="CX794" i="2" s="1"/>
  <c r="CP793" i="2"/>
  <c r="CO794" i="2" l="1"/>
  <c r="CV794" i="2" a="1"/>
  <c r="CV794" i="2" s="1"/>
  <c r="CP794" i="2"/>
  <c r="CQ794" i="2"/>
  <c r="CS794" i="2" s="1"/>
  <c r="CR793" i="2"/>
  <c r="CT793" i="2" s="1"/>
  <c r="CN795" i="2" l="1"/>
  <c r="CX795" i="2" s="1"/>
  <c r="CV795" i="2" l="1" a="1"/>
  <c r="CV795" i="2" s="1"/>
  <c r="CR794" i="2"/>
  <c r="CT794" i="2" s="1"/>
  <c r="CQ795" i="2"/>
  <c r="CS795" i="2" s="1"/>
  <c r="CO795" i="2"/>
  <c r="CN796" i="2" s="1"/>
  <c r="CX796" i="2" s="1"/>
  <c r="CP795" i="2"/>
  <c r="CP796" i="2" l="1"/>
  <c r="CV796" i="2" a="1"/>
  <c r="CV796" i="2" s="1"/>
  <c r="CO796" i="2"/>
  <c r="CN797" i="2" s="1"/>
  <c r="CX797" i="2" s="1"/>
  <c r="CR795" i="2"/>
  <c r="CT795" i="2" s="1"/>
  <c r="CQ796" i="2"/>
  <c r="CS796" i="2" s="1"/>
  <c r="CO797" i="2" l="1"/>
  <c r="CV797" i="2" a="1"/>
  <c r="CV797" i="2" s="1"/>
  <c r="CP797" i="2"/>
  <c r="CR796" i="2"/>
  <c r="CT796" i="2" s="1"/>
  <c r="CQ797" i="2"/>
  <c r="CS797" i="2" s="1"/>
  <c r="CN798" i="2" l="1"/>
  <c r="CX798" i="2" s="1"/>
  <c r="CV798" i="2" l="1" a="1"/>
  <c r="CV798" i="2" s="1"/>
  <c r="CQ798" i="2"/>
  <c r="CS798" i="2" s="1"/>
  <c r="CO798" i="2"/>
  <c r="CN799" i="2" s="1"/>
  <c r="CX799" i="2" s="1"/>
  <c r="CR797" i="2"/>
  <c r="CT797" i="2" s="1"/>
  <c r="CP798" i="2"/>
  <c r="CR798" i="2" l="1"/>
  <c r="CT798" i="2" s="1"/>
  <c r="CV799" i="2" a="1"/>
  <c r="CV799" i="2" s="1"/>
  <c r="CQ799" i="2"/>
  <c r="CS799" i="2" s="1"/>
  <c r="CP799" i="2"/>
  <c r="CO799" i="2"/>
  <c r="CN800" i="2" s="1"/>
  <c r="CX800" i="2" s="1"/>
  <c r="CQ800" i="2" l="1"/>
  <c r="CS800" i="2" s="1"/>
  <c r="CV800" i="2" a="1"/>
  <c r="CV800" i="2" s="1"/>
  <c r="CP800" i="2"/>
  <c r="CR799" i="2"/>
  <c r="CT799" i="2" s="1"/>
  <c r="CO800" i="2"/>
  <c r="CN801" i="2" s="1"/>
  <c r="CX801" i="2" s="1"/>
  <c r="CP801" i="2" l="1"/>
  <c r="CV801" i="2" a="1"/>
  <c r="CV801" i="2" s="1"/>
  <c r="CQ801" i="2"/>
  <c r="CS801" i="2" s="1"/>
  <c r="CR800" i="2"/>
  <c r="CT800" i="2" s="1"/>
  <c r="CO801" i="2"/>
  <c r="CN802" i="2" s="1"/>
  <c r="CX802" i="2" s="1"/>
  <c r="CR801" i="2" l="1"/>
  <c r="CT801" i="2" s="1"/>
  <c r="CV802" i="2" a="1"/>
  <c r="CV802" i="2" s="1"/>
  <c r="CQ802" i="2"/>
  <c r="CS802" i="2" s="1"/>
  <c r="CP802" i="2"/>
  <c r="CO802" i="2"/>
  <c r="CN803" i="2" l="1"/>
  <c r="CX803" i="2" s="1"/>
  <c r="CQ803" i="2"/>
  <c r="CS803" i="2" s="1"/>
  <c r="CR802" i="2"/>
  <c r="CT802" i="2" s="1"/>
  <c r="CO803" i="2"/>
  <c r="CP803" i="2" l="1"/>
  <c r="CN804" i="2" s="1"/>
  <c r="CV803" i="2" a="1"/>
  <c r="CV803" i="2" s="1"/>
  <c r="CX804" i="2" l="1"/>
  <c r="CR803" i="2"/>
  <c r="CT803" i="2" s="1"/>
  <c r="CQ804" i="2"/>
  <c r="CS804" i="2" s="1"/>
  <c r="CP804" i="2"/>
  <c r="CO804" i="2"/>
  <c r="CN805" i="2" s="1"/>
  <c r="CX805" i="2" s="1"/>
  <c r="CV804" i="2" a="1"/>
  <c r="CV804" i="2" s="1"/>
  <c r="CV805" i="2" l="1" a="1"/>
  <c r="CV805" i="2" s="1"/>
  <c r="CP805" i="2"/>
  <c r="CO805" i="2"/>
  <c r="CN806" i="2" s="1"/>
  <c r="CX806" i="2" s="1"/>
  <c r="CQ805" i="2"/>
  <c r="CS805" i="2" s="1"/>
  <c r="CR804" i="2"/>
  <c r="CT804" i="2" s="1"/>
  <c r="CO806" i="2" l="1"/>
  <c r="CV806" i="2" a="1"/>
  <c r="CV806" i="2" s="1"/>
  <c r="CP806" i="2"/>
  <c r="CR805" i="2"/>
  <c r="CT805" i="2" s="1"/>
  <c r="CQ806" i="2"/>
  <c r="CS806" i="2" s="1"/>
  <c r="CN807" i="2" l="1"/>
  <c r="CX807" i="2" s="1"/>
  <c r="CV807" i="2" l="1" a="1"/>
  <c r="CV807" i="2" s="1"/>
  <c r="CR806" i="2"/>
  <c r="CT806" i="2" s="1"/>
  <c r="CQ807" i="2"/>
  <c r="CS807" i="2" s="1"/>
  <c r="CP807" i="2"/>
  <c r="CO807" i="2"/>
  <c r="CN808" i="2" s="1"/>
  <c r="CX808" i="2" s="1"/>
  <c r="CP808" i="2" l="1"/>
  <c r="CV808" i="2" a="1"/>
  <c r="CV808" i="2" s="1"/>
  <c r="CO808" i="2"/>
  <c r="CN809" i="2" s="1"/>
  <c r="CX809" i="2" s="1"/>
  <c r="CQ808" i="2"/>
  <c r="CS808" i="2" s="1"/>
  <c r="CR807" i="2"/>
  <c r="CT807" i="2" s="1"/>
  <c r="CP809" i="2" l="1"/>
  <c r="CV809" i="2" a="1"/>
  <c r="CV809" i="2" s="1"/>
  <c r="CR808" i="2"/>
  <c r="CT808" i="2" s="1"/>
  <c r="CO809" i="2"/>
  <c r="CN810" i="2" s="1"/>
  <c r="CX810" i="2" s="1"/>
  <c r="CQ809" i="2"/>
  <c r="CS809" i="2" s="1"/>
  <c r="CR809" i="2" l="1"/>
  <c r="CT809" i="2" s="1"/>
  <c r="CV810" i="2" a="1"/>
  <c r="CV810" i="2" s="1"/>
  <c r="CP810" i="2"/>
  <c r="CO810" i="2"/>
  <c r="CN811" i="2" s="1"/>
  <c r="CX811" i="2" s="1"/>
  <c r="CQ810" i="2"/>
  <c r="CS810" i="2" s="1"/>
  <c r="CO811" i="2" l="1"/>
  <c r="CV811" i="2" a="1"/>
  <c r="CV811" i="2" s="1"/>
  <c r="CP811" i="2"/>
  <c r="CQ811" i="2"/>
  <c r="CS811" i="2" s="1"/>
  <c r="CR810" i="2"/>
  <c r="CT810" i="2" s="1"/>
  <c r="CN812" i="2" l="1"/>
  <c r="CX812" i="2" s="1"/>
  <c r="CV812" i="2" l="1" a="1"/>
  <c r="CV812" i="2" s="1"/>
  <c r="CP812" i="2"/>
  <c r="CO812" i="2"/>
  <c r="CN813" i="2" s="1"/>
  <c r="CX813" i="2" s="1"/>
  <c r="CQ812" i="2"/>
  <c r="CS812" i="2" s="1"/>
  <c r="CR811" i="2"/>
  <c r="CT811" i="2" s="1"/>
  <c r="CO813" i="2" l="1"/>
  <c r="CV813" i="2" a="1"/>
  <c r="CV813" i="2" s="1"/>
  <c r="CR812" i="2"/>
  <c r="CT812" i="2" s="1"/>
  <c r="CQ813" i="2"/>
  <c r="CS813" i="2" s="1"/>
  <c r="CP813" i="2"/>
  <c r="CN814" i="2" l="1"/>
  <c r="CX814" i="2" s="1"/>
  <c r="CV814" i="2" l="1" a="1"/>
  <c r="CV814" i="2" s="1"/>
  <c r="CO814" i="2"/>
  <c r="CN815" i="2" s="1"/>
  <c r="CX815" i="2" s="1"/>
  <c r="CQ814" i="2"/>
  <c r="CS814" i="2" s="1"/>
  <c r="CR813" i="2"/>
  <c r="CT813" i="2" s="1"/>
  <c r="CP814" i="2"/>
  <c r="CO815" i="2" l="1"/>
  <c r="CV815" i="2" a="1"/>
  <c r="CV815" i="2" s="1"/>
  <c r="CP815" i="2"/>
  <c r="CQ815" i="2"/>
  <c r="CS815" i="2" s="1"/>
  <c r="CR814" i="2"/>
  <c r="CT814" i="2" s="1"/>
  <c r="CN816" i="2" l="1"/>
  <c r="CX816" i="2" s="1"/>
  <c r="CV816" i="2" l="1" a="1"/>
  <c r="CV816" i="2" s="1"/>
  <c r="CO816" i="2"/>
  <c r="CN817" i="2" s="1"/>
  <c r="CX817" i="2" s="1"/>
  <c r="CQ816" i="2"/>
  <c r="CS816" i="2" s="1"/>
  <c r="CR815" i="2"/>
  <c r="CT815" i="2" s="1"/>
  <c r="CP816" i="2"/>
  <c r="CO817" i="2" l="1"/>
  <c r="CV817" i="2" a="1"/>
  <c r="CV817" i="2" s="1"/>
  <c r="CP817" i="2"/>
  <c r="CQ817" i="2"/>
  <c r="CS817" i="2" s="1"/>
  <c r="CR816" i="2"/>
  <c r="CT816" i="2" s="1"/>
  <c r="CN818" i="2" l="1"/>
  <c r="CX818" i="2" s="1"/>
  <c r="CV818" i="2" l="1" a="1"/>
  <c r="CV818" i="2" s="1"/>
  <c r="CQ818" i="2"/>
  <c r="CS818" i="2" s="1"/>
  <c r="CP818" i="2"/>
  <c r="CO818" i="2"/>
  <c r="CN819" i="2" s="1"/>
  <c r="CX819" i="2" s="1"/>
  <c r="CR817" i="2"/>
  <c r="CT817" i="2" s="1"/>
  <c r="CQ819" i="2" l="1"/>
  <c r="CS819" i="2" s="1"/>
  <c r="CV819" i="2" a="1"/>
  <c r="CV819" i="2" s="1"/>
  <c r="CR818" i="2"/>
  <c r="CT818" i="2" s="1"/>
  <c r="CP819" i="2"/>
  <c r="CO819" i="2"/>
  <c r="CN820" i="2" s="1"/>
  <c r="CX820" i="2" s="1"/>
  <c r="CR819" i="2" l="1"/>
  <c r="CT819" i="2" s="1"/>
  <c r="CV820" i="2" a="1"/>
  <c r="CV820" i="2" s="1"/>
  <c r="CP820" i="2"/>
  <c r="CQ820" i="2"/>
  <c r="CS820" i="2" s="1"/>
  <c r="CO820" i="2"/>
  <c r="CN821" i="2" s="1"/>
  <c r="CX821" i="2" s="1"/>
  <c r="CP821" i="2" l="1"/>
  <c r="CV821" i="2" a="1"/>
  <c r="CV821" i="2" s="1"/>
  <c r="CQ821" i="2"/>
  <c r="CS821" i="2" s="1"/>
  <c r="CO821" i="2"/>
  <c r="CN822" i="2" s="1"/>
  <c r="CX822" i="2" s="1"/>
  <c r="CR820" i="2"/>
  <c r="CT820" i="2" s="1"/>
  <c r="CQ822" i="2" l="1"/>
  <c r="CS822" i="2" s="1"/>
  <c r="CV822" i="2" a="1"/>
  <c r="CV822" i="2" s="1"/>
  <c r="CO822" i="2"/>
  <c r="CN823" i="2" s="1"/>
  <c r="CX823" i="2" s="1"/>
  <c r="CR821" i="2"/>
  <c r="CT821" i="2" s="1"/>
  <c r="CP822" i="2"/>
  <c r="CR822" i="2" l="1"/>
  <c r="CT822" i="2" s="1"/>
  <c r="CV823" i="2" a="1"/>
  <c r="CV823" i="2" s="1"/>
  <c r="CQ823" i="2"/>
  <c r="CS823" i="2" s="1"/>
  <c r="CO823" i="2"/>
  <c r="CN824" i="2" s="1"/>
  <c r="CX824" i="2" s="1"/>
  <c r="CP823" i="2"/>
  <c r="CP824" i="2" l="1"/>
  <c r="CV824" i="2" a="1"/>
  <c r="CV824" i="2" s="1"/>
  <c r="CQ824" i="2"/>
  <c r="CS824" i="2" s="1"/>
  <c r="CR823" i="2"/>
  <c r="CT823" i="2" s="1"/>
  <c r="CO824" i="2"/>
  <c r="CN825" i="2" s="1"/>
  <c r="CX825" i="2" s="1"/>
  <c r="CQ825" i="2" l="1"/>
  <c r="CS825" i="2" s="1"/>
  <c r="CV825" i="2" a="1"/>
  <c r="CV825" i="2" s="1"/>
  <c r="CP825" i="2"/>
  <c r="CR824" i="2"/>
  <c r="CT824" i="2" s="1"/>
  <c r="CO825" i="2"/>
  <c r="CN826" i="2" s="1"/>
  <c r="CX826" i="2" s="1"/>
  <c r="CQ826" i="2" l="1"/>
  <c r="CS826" i="2" s="1"/>
  <c r="CV826" i="2" a="1"/>
  <c r="CV826" i="2" s="1"/>
  <c r="CR825" i="2"/>
  <c r="CT825" i="2" s="1"/>
  <c r="CO826" i="2"/>
  <c r="CN827" i="2" s="1"/>
  <c r="CX827" i="2" s="1"/>
  <c r="CP826" i="2"/>
  <c r="CQ827" i="2" l="1"/>
  <c r="CS827" i="2" s="1"/>
  <c r="CV827" i="2" a="1"/>
  <c r="CV827" i="2" s="1"/>
  <c r="CR826" i="2"/>
  <c r="CT826" i="2" s="1"/>
  <c r="CO827" i="2"/>
  <c r="CN828" i="2" s="1"/>
  <c r="CX828" i="2" s="1"/>
  <c r="CP827" i="2"/>
  <c r="CP828" i="2" l="1"/>
  <c r="CV828" i="2" a="1"/>
  <c r="CV828" i="2" s="1"/>
  <c r="CR827" i="2"/>
  <c r="CT827" i="2" s="1"/>
  <c r="CO828" i="2"/>
  <c r="CN829" i="2" s="1"/>
  <c r="CX829" i="2" s="1"/>
  <c r="CQ828" i="2"/>
  <c r="CS828" i="2" s="1"/>
  <c r="CO829" i="2" l="1"/>
  <c r="CV829" i="2" a="1"/>
  <c r="CV829" i="2" s="1"/>
  <c r="CP829" i="2"/>
  <c r="CQ829" i="2"/>
  <c r="CS829" i="2" s="1"/>
  <c r="CR828" i="2"/>
  <c r="CT828" i="2" s="1"/>
  <c r="CN830" i="2" l="1"/>
  <c r="CX830" i="2" s="1"/>
  <c r="CV830" i="2" l="1" a="1"/>
  <c r="CV830" i="2" s="1"/>
  <c r="CQ830" i="2"/>
  <c r="CS830" i="2" s="1"/>
  <c r="CP830" i="2"/>
  <c r="CO830" i="2"/>
  <c r="CN831" i="2" s="1"/>
  <c r="CX831" i="2" s="1"/>
  <c r="CR829" i="2"/>
  <c r="CT829" i="2" s="1"/>
  <c r="CO831" i="2" l="1"/>
  <c r="CV831" i="2" a="1"/>
  <c r="CV831" i="2" s="1"/>
  <c r="CR830" i="2"/>
  <c r="CT830" i="2" s="1"/>
  <c r="CP831" i="2"/>
  <c r="CQ831" i="2"/>
  <c r="CS831" i="2" s="1"/>
  <c r="CN832" i="2" l="1"/>
  <c r="CX832" i="2" s="1"/>
  <c r="CV832" i="2" l="1" a="1"/>
  <c r="CV832" i="2" s="1"/>
  <c r="CQ832" i="2"/>
  <c r="CS832" i="2" s="1"/>
  <c r="CP832" i="2"/>
  <c r="CO832" i="2"/>
  <c r="CN833" i="2" s="1"/>
  <c r="CX833" i="2" s="1"/>
  <c r="CR831" i="2"/>
  <c r="CT831" i="2" s="1"/>
  <c r="CP833" i="2" l="1"/>
  <c r="CV833" i="2" a="1"/>
  <c r="CV833" i="2" s="1"/>
  <c r="CR832" i="2"/>
  <c r="CT832" i="2" s="1"/>
  <c r="CO833" i="2"/>
  <c r="CN834" i="2" s="1"/>
  <c r="CX834" i="2" s="1"/>
  <c r="CQ833" i="2"/>
  <c r="CS833" i="2" s="1"/>
  <c r="CP834" i="2" l="1"/>
  <c r="CV834" i="2" a="1"/>
  <c r="CV834" i="2" s="1"/>
  <c r="CR833" i="2"/>
  <c r="CT833" i="2" s="1"/>
  <c r="CO834" i="2"/>
  <c r="CN835" i="2" s="1"/>
  <c r="CX835" i="2" s="1"/>
  <c r="CQ834" i="2"/>
  <c r="CS834" i="2" s="1"/>
  <c r="CR834" i="2" l="1"/>
  <c r="CT834" i="2" s="1"/>
  <c r="CV835" i="2" a="1"/>
  <c r="CV835" i="2" s="1"/>
  <c r="CO835" i="2"/>
  <c r="CN836" i="2" s="1"/>
  <c r="CX836" i="2" s="1"/>
  <c r="CQ835" i="2"/>
  <c r="CS835" i="2" s="1"/>
  <c r="CP835" i="2"/>
  <c r="CP836" i="2" l="1"/>
  <c r="CV836" i="2" a="1"/>
  <c r="CV836" i="2" s="1"/>
  <c r="CO836" i="2"/>
  <c r="CN837" i="2" s="1"/>
  <c r="CX837" i="2" s="1"/>
  <c r="CQ836" i="2"/>
  <c r="CS836" i="2" s="1"/>
  <c r="CR835" i="2"/>
  <c r="CT835" i="2" s="1"/>
  <c r="CQ837" i="2" l="1"/>
  <c r="CS837" i="2" s="1"/>
  <c r="CV837" i="2" a="1"/>
  <c r="CV837" i="2" s="1"/>
  <c r="CO837" i="2"/>
  <c r="CN838" i="2" s="1"/>
  <c r="CX838" i="2" s="1"/>
  <c r="CR836" i="2"/>
  <c r="CT836" i="2" s="1"/>
  <c r="CP837" i="2"/>
  <c r="CQ838" i="2" l="1"/>
  <c r="CS838" i="2" s="1"/>
  <c r="CV838" i="2" a="1"/>
  <c r="CV838" i="2" s="1"/>
  <c r="CR837" i="2"/>
  <c r="CT837" i="2" s="1"/>
  <c r="CP838" i="2"/>
  <c r="CO838" i="2"/>
  <c r="CN839" i="2" s="1"/>
  <c r="CX839" i="2" s="1"/>
  <c r="CO839" i="2" l="1"/>
  <c r="CV839" i="2" a="1"/>
  <c r="CV839" i="2" s="1"/>
  <c r="CQ839" i="2"/>
  <c r="CS839" i="2" s="1"/>
  <c r="CP839" i="2"/>
  <c r="CR838" i="2"/>
  <c r="CT838" i="2" s="1"/>
  <c r="CN840" i="2" l="1"/>
  <c r="CX840" i="2" s="1"/>
  <c r="CV840" i="2" l="1" a="1"/>
  <c r="CV840" i="2" s="1"/>
  <c r="CQ840" i="2"/>
  <c r="CS840" i="2" s="1"/>
  <c r="CR839" i="2"/>
  <c r="CT839" i="2" s="1"/>
  <c r="CP840" i="2"/>
  <c r="CO840" i="2"/>
  <c r="CN841" i="2" s="1"/>
  <c r="CX841" i="2" s="1"/>
  <c r="CR840" i="2" l="1"/>
  <c r="CT840" i="2" s="1"/>
  <c r="CV841" i="2" a="1"/>
  <c r="CV841" i="2" s="1"/>
  <c r="CQ841" i="2"/>
  <c r="CS841" i="2" s="1"/>
  <c r="CP841" i="2"/>
  <c r="CO841" i="2"/>
  <c r="CN842" i="2" s="1"/>
  <c r="CX842" i="2" s="1"/>
  <c r="CR841" i="2" l="1"/>
  <c r="CT841" i="2" s="1"/>
  <c r="CV842" i="2" a="1"/>
  <c r="CV842" i="2" s="1"/>
  <c r="CQ842" i="2"/>
  <c r="CS842" i="2" s="1"/>
  <c r="CO842" i="2"/>
  <c r="CP842" i="2"/>
  <c r="CN843" i="2" l="1"/>
  <c r="CX843" i="2" s="1"/>
  <c r="CP843" i="2"/>
  <c r="CQ843" i="2"/>
  <c r="CS843" i="2" s="1"/>
  <c r="CO843" i="2"/>
  <c r="CN844" i="2" s="1"/>
  <c r="CX844" i="2" s="1"/>
  <c r="CV843" i="2" l="1" a="1"/>
  <c r="CV843" i="2" s="1"/>
  <c r="CR842" i="2"/>
  <c r="CT842" i="2" s="1"/>
  <c r="CR843" i="2"/>
  <c r="CT843" i="2" s="1"/>
  <c r="CV844" i="2" a="1"/>
  <c r="CV844" i="2" s="1"/>
  <c r="CP844" i="2"/>
  <c r="CO844" i="2"/>
  <c r="CN845" i="2" s="1"/>
  <c r="CX845" i="2" s="1"/>
  <c r="CQ844" i="2"/>
  <c r="CS844" i="2" s="1"/>
  <c r="CP845" i="2" l="1"/>
  <c r="CV845" i="2" a="1"/>
  <c r="CV845" i="2" s="1"/>
  <c r="CQ845" i="2"/>
  <c r="CS845" i="2" s="1"/>
  <c r="CO845" i="2"/>
  <c r="CN846" i="2" s="1"/>
  <c r="CX846" i="2" s="1"/>
  <c r="CR844" i="2"/>
  <c r="CT844" i="2" s="1"/>
  <c r="CP846" i="2" l="1"/>
  <c r="CV846" i="2" a="1"/>
  <c r="CV846" i="2" s="1"/>
  <c r="CR845" i="2"/>
  <c r="CT845" i="2" s="1"/>
  <c r="CQ846" i="2"/>
  <c r="CS846" i="2" s="1"/>
  <c r="CO846" i="2"/>
  <c r="CN847" i="2" s="1"/>
  <c r="CX847" i="2" s="1"/>
  <c r="CP847" i="2" l="1"/>
  <c r="CV847" i="2" a="1"/>
  <c r="CV847" i="2" s="1"/>
  <c r="CQ847" i="2"/>
  <c r="CS847" i="2" s="1"/>
  <c r="CO847" i="2"/>
  <c r="CN848" i="2" s="1"/>
  <c r="CX848" i="2" s="1"/>
  <c r="CR846" i="2"/>
  <c r="CT846" i="2" s="1"/>
  <c r="CO848" i="2" l="1"/>
  <c r="CV848" i="2" a="1"/>
  <c r="CV848" i="2" s="1"/>
  <c r="CQ848" i="2"/>
  <c r="CS848" i="2" s="1"/>
  <c r="CR847" i="2"/>
  <c r="CT847" i="2" s="1"/>
  <c r="CP848" i="2"/>
  <c r="CN849" i="2" l="1"/>
  <c r="CX849" i="2" s="1"/>
  <c r="CV849" i="2" l="1" a="1"/>
  <c r="CV849" i="2" s="1"/>
  <c r="CQ849" i="2"/>
  <c r="CS849" i="2" s="1"/>
  <c r="CO849" i="2"/>
  <c r="CN850" i="2" s="1"/>
  <c r="CX850" i="2" s="1"/>
  <c r="CP849" i="2"/>
  <c r="CR848" i="2"/>
  <c r="CT848" i="2" s="1"/>
  <c r="CQ850" i="2" l="1"/>
  <c r="CS850" i="2" s="1"/>
  <c r="CV850" i="2" a="1"/>
  <c r="CV850" i="2" s="1"/>
  <c r="CO850" i="2"/>
  <c r="CN851" i="2" s="1"/>
  <c r="CX851" i="2" s="1"/>
  <c r="CR849" i="2"/>
  <c r="CT849" i="2" s="1"/>
  <c r="CP850" i="2"/>
  <c r="CR850" i="2" l="1"/>
  <c r="CT850" i="2" s="1"/>
  <c r="CV851" i="2" a="1"/>
  <c r="CV851" i="2" s="1"/>
  <c r="CO851" i="2"/>
  <c r="CN852" i="2" s="1"/>
  <c r="CX852" i="2" s="1"/>
  <c r="CP851" i="2"/>
  <c r="CQ851" i="2"/>
  <c r="CS851" i="2" s="1"/>
  <c r="CO852" i="2" l="1"/>
  <c r="CV852" i="2" a="1"/>
  <c r="CV852" i="2" s="1"/>
  <c r="CP852" i="2"/>
  <c r="CQ852" i="2"/>
  <c r="CS852" i="2" s="1"/>
  <c r="CR851" i="2"/>
  <c r="CT851" i="2" s="1"/>
  <c r="CN853" i="2" l="1"/>
  <c r="CX853" i="2" s="1"/>
  <c r="CV853" i="2" l="1" a="1"/>
  <c r="CV853" i="2" s="1"/>
  <c r="CO853" i="2"/>
  <c r="CN854" i="2" s="1"/>
  <c r="CX854" i="2" s="1"/>
  <c r="CP853" i="2"/>
  <c r="CR852" i="2"/>
  <c r="CT852" i="2" s="1"/>
  <c r="CQ853" i="2"/>
  <c r="CS853" i="2" s="1"/>
  <c r="CO854" i="2" l="1"/>
  <c r="CV854" i="2" a="1"/>
  <c r="CV854" i="2" s="1"/>
  <c r="CR853" i="2"/>
  <c r="CT853" i="2" s="1"/>
  <c r="CP854" i="2"/>
  <c r="CQ854" i="2"/>
  <c r="CS854" i="2" s="1"/>
  <c r="CN855" i="2" l="1"/>
  <c r="CX855" i="2" s="1"/>
  <c r="CV855" i="2" l="1" a="1"/>
  <c r="CV855" i="2" s="1"/>
  <c r="CO855" i="2"/>
  <c r="CN856" i="2" s="1"/>
  <c r="CX856" i="2" s="1"/>
  <c r="CR854" i="2"/>
  <c r="CT854" i="2" s="1"/>
  <c r="CP855" i="2"/>
  <c r="CQ855" i="2"/>
  <c r="CS855" i="2" s="1"/>
  <c r="CR855" i="2" l="1"/>
  <c r="CT855" i="2" s="1"/>
  <c r="CV856" i="2" a="1"/>
  <c r="CV856" i="2" s="1"/>
  <c r="CO856" i="2"/>
  <c r="CN857" i="2" s="1"/>
  <c r="CX857" i="2" s="1"/>
  <c r="CP856" i="2"/>
  <c r="CQ856" i="2"/>
  <c r="CS856" i="2" s="1"/>
  <c r="CP857" i="2" l="1"/>
  <c r="CV857" i="2" a="1"/>
  <c r="CV857" i="2" s="1"/>
  <c r="CO857" i="2"/>
  <c r="CN858" i="2" s="1"/>
  <c r="CX858" i="2" s="1"/>
  <c r="CR856" i="2"/>
  <c r="CT856" i="2" s="1"/>
  <c r="CQ857" i="2"/>
  <c r="CS857" i="2" s="1"/>
  <c r="CO858" i="2" l="1"/>
  <c r="CV858" i="2" a="1"/>
  <c r="CV858" i="2" s="1"/>
  <c r="CP858" i="2"/>
  <c r="CQ858" i="2"/>
  <c r="CS858" i="2" s="1"/>
  <c r="CR857" i="2"/>
  <c r="CT857" i="2" s="1"/>
  <c r="CN859" i="2" l="1"/>
  <c r="CX859" i="2" s="1"/>
  <c r="CV859" i="2" l="1" a="1"/>
  <c r="CV859" i="2" s="1"/>
  <c r="CO859" i="2"/>
  <c r="CN860" i="2" s="1"/>
  <c r="CX860" i="2" s="1"/>
  <c r="CP859" i="2"/>
  <c r="CQ859" i="2"/>
  <c r="CS859" i="2" s="1"/>
  <c r="CR858" i="2"/>
  <c r="CT858" i="2" s="1"/>
  <c r="CQ860" i="2" l="1"/>
  <c r="CS860" i="2" s="1"/>
  <c r="CV860" i="2" a="1"/>
  <c r="CV860" i="2" s="1"/>
  <c r="CP860" i="2"/>
  <c r="CO860" i="2"/>
  <c r="CN861" i="2" s="1"/>
  <c r="CX861" i="2" s="1"/>
  <c r="CR859" i="2"/>
  <c r="CT859" i="2" s="1"/>
  <c r="CQ861" i="2" l="1"/>
  <c r="CS861" i="2" s="1"/>
  <c r="CV861" i="2" a="1"/>
  <c r="CV861" i="2" s="1"/>
  <c r="CO861" i="2"/>
  <c r="CN862" i="2" s="1"/>
  <c r="CX862" i="2" s="1"/>
  <c r="CR860" i="2"/>
  <c r="CT860" i="2" s="1"/>
  <c r="CP861" i="2"/>
  <c r="CQ862" i="2" l="1"/>
  <c r="CS862" i="2" s="1"/>
  <c r="CV862" i="2" a="1"/>
  <c r="CV862" i="2" s="1"/>
  <c r="CO862" i="2"/>
  <c r="CN863" i="2" s="1"/>
  <c r="CX863" i="2" s="1"/>
  <c r="CP862" i="2"/>
  <c r="CR861" i="2"/>
  <c r="CT861" i="2" s="1"/>
  <c r="CO863" i="2" l="1"/>
  <c r="CV863" i="2" a="1"/>
  <c r="CV863" i="2" s="1"/>
  <c r="CP863" i="2"/>
  <c r="CR862" i="2"/>
  <c r="CT862" i="2" s="1"/>
  <c r="CQ863" i="2"/>
  <c r="CS863" i="2" s="1"/>
  <c r="CN864" i="2" l="1"/>
  <c r="CX864" i="2" s="1"/>
  <c r="CV864" i="2" l="1" a="1"/>
  <c r="CV864" i="2" s="1"/>
  <c r="CR863" i="2"/>
  <c r="CT863" i="2" s="1"/>
  <c r="CP864" i="2"/>
  <c r="CO864" i="2"/>
  <c r="CN865" i="2" s="1"/>
  <c r="CX865" i="2" s="1"/>
  <c r="CQ864" i="2"/>
  <c r="CS864" i="2" s="1"/>
  <c r="CP865" i="2" l="1"/>
  <c r="CV865" i="2" a="1"/>
  <c r="CV865" i="2" s="1"/>
  <c r="CR864" i="2"/>
  <c r="CT864" i="2" s="1"/>
  <c r="CQ865" i="2"/>
  <c r="CS865" i="2" s="1"/>
  <c r="CO865" i="2"/>
  <c r="CN866" i="2" s="1"/>
  <c r="CX866" i="2" s="1"/>
  <c r="CR865" i="2" l="1"/>
  <c r="CT865" i="2" s="1"/>
  <c r="CV866" i="2" a="1"/>
  <c r="CV866" i="2" s="1"/>
  <c r="CP866" i="2"/>
  <c r="CO866" i="2"/>
  <c r="CN867" i="2" s="1"/>
  <c r="CX867" i="2" s="1"/>
  <c r="CQ866" i="2"/>
  <c r="CS866" i="2" s="1"/>
  <c r="CO867" i="2" l="1"/>
  <c r="CV867" i="2" a="1"/>
  <c r="CV867" i="2" s="1"/>
  <c r="CR866" i="2"/>
  <c r="CT866" i="2" s="1"/>
  <c r="CQ867" i="2"/>
  <c r="CS867" i="2" s="1"/>
  <c r="CP867" i="2"/>
  <c r="CN868" i="2" l="1"/>
  <c r="CX868" i="2" s="1"/>
  <c r="CV868" i="2" l="1" a="1"/>
  <c r="CV868" i="2" s="1"/>
  <c r="CQ868" i="2"/>
  <c r="CS868" i="2" s="1"/>
  <c r="CO868" i="2"/>
  <c r="CN869" i="2" s="1"/>
  <c r="CX869" i="2" s="1"/>
  <c r="CR867" i="2"/>
  <c r="CT867" i="2" s="1"/>
  <c r="CP868" i="2"/>
  <c r="CO869" i="2" l="1"/>
  <c r="CV869" i="2" a="1"/>
  <c r="CV869" i="2" s="1"/>
  <c r="CP869" i="2"/>
  <c r="CQ869" i="2"/>
  <c r="CS869" i="2" s="1"/>
  <c r="CR868" i="2"/>
  <c r="CT868" i="2" s="1"/>
  <c r="CN870" i="2" l="1"/>
  <c r="CX870" i="2" s="1"/>
  <c r="CV870" i="2" l="1" a="1"/>
  <c r="CV870" i="2" s="1"/>
  <c r="CP870" i="2"/>
  <c r="CR869" i="2"/>
  <c r="CT869" i="2" s="1"/>
  <c r="CO870" i="2"/>
  <c r="CN871" i="2" s="1"/>
  <c r="CX871" i="2" s="1"/>
  <c r="CQ870" i="2"/>
  <c r="CS870" i="2" s="1"/>
  <c r="CO871" i="2" l="1"/>
  <c r="CV871" i="2" a="1"/>
  <c r="CV871" i="2" s="1"/>
  <c r="CR870" i="2"/>
  <c r="CT870" i="2" s="1"/>
  <c r="CP871" i="2"/>
  <c r="CQ871" i="2"/>
  <c r="CS871" i="2" s="1"/>
  <c r="CN872" i="2" l="1"/>
  <c r="CX872" i="2" s="1"/>
  <c r="CV872" i="2" l="1" a="1"/>
  <c r="CV872" i="2" s="1"/>
  <c r="CQ872" i="2"/>
  <c r="CS872" i="2" s="1"/>
  <c r="CR871" i="2"/>
  <c r="CT871" i="2" s="1"/>
  <c r="CO872" i="2"/>
  <c r="CN873" i="2" s="1"/>
  <c r="CX873" i="2" s="1"/>
  <c r="CP872" i="2"/>
  <c r="CR872" i="2" l="1"/>
  <c r="CT872" i="2" s="1"/>
  <c r="CV873" i="2" a="1"/>
  <c r="CV873" i="2" s="1"/>
  <c r="CO873" i="2"/>
  <c r="CN874" i="2" s="1"/>
  <c r="CX874" i="2" s="1"/>
  <c r="CP873" i="2"/>
  <c r="CQ873" i="2"/>
  <c r="CS873" i="2" s="1"/>
  <c r="CR873" i="2" l="1"/>
  <c r="CT873" i="2" s="1"/>
  <c r="CV874" i="2" a="1"/>
  <c r="CV874" i="2" s="1"/>
  <c r="CO874" i="2"/>
  <c r="CN875" i="2" s="1"/>
  <c r="CX875" i="2" s="1"/>
  <c r="CP874" i="2"/>
  <c r="CQ874" i="2"/>
  <c r="CS874" i="2" s="1"/>
  <c r="CO875" i="2" l="1"/>
  <c r="CV875" i="2" a="1"/>
  <c r="CV875" i="2" s="1"/>
  <c r="CR874" i="2"/>
  <c r="CT874" i="2" s="1"/>
  <c r="CP875" i="2"/>
  <c r="CQ875" i="2"/>
  <c r="CS875" i="2" s="1"/>
  <c r="CN876" i="2" l="1"/>
  <c r="CX876" i="2" s="1"/>
  <c r="CV876" i="2" l="1" a="1"/>
  <c r="CV876" i="2" s="1"/>
  <c r="CQ876" i="2"/>
  <c r="CS876" i="2" s="1"/>
  <c r="CR875" i="2"/>
  <c r="CT875" i="2" s="1"/>
  <c r="CP876" i="2"/>
  <c r="CO876" i="2"/>
  <c r="CN877" i="2" s="1"/>
  <c r="CX877" i="2" s="1"/>
  <c r="CQ877" i="2" l="1"/>
  <c r="CS877" i="2" s="1"/>
  <c r="CV877" i="2" a="1"/>
  <c r="CV877" i="2" s="1"/>
  <c r="CO877" i="2"/>
  <c r="CN878" i="2" s="1"/>
  <c r="CX878" i="2" s="1"/>
  <c r="CR876" i="2"/>
  <c r="CT876" i="2" s="1"/>
  <c r="CP877" i="2"/>
  <c r="CO878" i="2" l="1"/>
  <c r="CV878" i="2" a="1"/>
  <c r="CV878" i="2" s="1"/>
  <c r="CQ878" i="2"/>
  <c r="CS878" i="2" s="1"/>
  <c r="CR877" i="2"/>
  <c r="CT877" i="2" s="1"/>
  <c r="CP878" i="2"/>
  <c r="CN879" i="2" l="1"/>
  <c r="CX879" i="2" s="1"/>
  <c r="CV879" i="2" l="1" a="1"/>
  <c r="CV879" i="2" s="1"/>
  <c r="CP879" i="2"/>
  <c r="CO879" i="2"/>
  <c r="CN880" i="2" s="1"/>
  <c r="CX880" i="2" s="1"/>
  <c r="CQ879" i="2"/>
  <c r="CS879" i="2" s="1"/>
  <c r="CR878" i="2"/>
  <c r="CT878" i="2" s="1"/>
  <c r="CP880" i="2" l="1"/>
  <c r="CV880" i="2" a="1"/>
  <c r="CV880" i="2" s="1"/>
  <c r="CQ880" i="2"/>
  <c r="CS880" i="2" s="1"/>
  <c r="CO880" i="2"/>
  <c r="CN881" i="2" s="1"/>
  <c r="CX881" i="2" s="1"/>
  <c r="CR879" i="2"/>
  <c r="CT879" i="2" s="1"/>
  <c r="CP881" i="2" l="1"/>
  <c r="CV881" i="2" a="1"/>
  <c r="CV881" i="2" s="1"/>
  <c r="CO881" i="2"/>
  <c r="CN882" i="2" s="1"/>
  <c r="CX882" i="2" s="1"/>
  <c r="CR880" i="2"/>
  <c r="CT880" i="2" s="1"/>
  <c r="CQ881" i="2"/>
  <c r="CS881" i="2" s="1"/>
  <c r="CP882" i="2" l="1"/>
  <c r="CV882" i="2" a="1"/>
  <c r="CV882" i="2" s="1"/>
  <c r="CR881" i="2"/>
  <c r="CT881" i="2" s="1"/>
  <c r="CQ882" i="2"/>
  <c r="CS882" i="2" s="1"/>
  <c r="CO882" i="2"/>
  <c r="CN883" i="2" s="1"/>
  <c r="CX883" i="2" s="1"/>
  <c r="CO883" i="2" l="1"/>
  <c r="CV883" i="2" a="1"/>
  <c r="CV883" i="2" s="1"/>
  <c r="CR882" i="2"/>
  <c r="CT882" i="2" s="1"/>
  <c r="CQ883" i="2"/>
  <c r="CS883" i="2" s="1"/>
  <c r="CP883" i="2"/>
  <c r="CN884" i="2" l="1"/>
  <c r="CX884" i="2" s="1"/>
  <c r="CV884" i="2" l="1" a="1"/>
  <c r="CV884" i="2" s="1"/>
  <c r="CP884" i="2"/>
  <c r="CQ884" i="2"/>
  <c r="CS884" i="2" s="1"/>
  <c r="CO884" i="2"/>
  <c r="CN885" i="2" s="1"/>
  <c r="CX885" i="2" s="1"/>
  <c r="CR883" i="2"/>
  <c r="CT883" i="2" s="1"/>
  <c r="CQ885" i="2" l="1"/>
  <c r="CS885" i="2" s="1"/>
  <c r="CV885" i="2" a="1"/>
  <c r="CV885" i="2" s="1"/>
  <c r="CO885" i="2"/>
  <c r="CN886" i="2" s="1"/>
  <c r="CX886" i="2" s="1"/>
  <c r="CR884" i="2"/>
  <c r="CT884" i="2" s="1"/>
  <c r="CP885" i="2"/>
  <c r="CQ886" i="2" l="1"/>
  <c r="CS886" i="2" s="1"/>
  <c r="CV886" i="2" a="1"/>
  <c r="CV886" i="2" s="1"/>
  <c r="CO886" i="2"/>
  <c r="CN887" i="2" s="1"/>
  <c r="CX887" i="2" s="1"/>
  <c r="CR885" i="2"/>
  <c r="CT885" i="2" s="1"/>
  <c r="CP886" i="2"/>
  <c r="CQ887" i="2" l="1"/>
  <c r="CS887" i="2" s="1"/>
  <c r="CV887" i="2" a="1"/>
  <c r="CV887" i="2" s="1"/>
  <c r="CO887" i="2"/>
  <c r="CN888" i="2" s="1"/>
  <c r="CX888" i="2" s="1"/>
  <c r="CP887" i="2"/>
  <c r="CR886" i="2"/>
  <c r="CT886" i="2" s="1"/>
  <c r="CQ888" i="2" l="1"/>
  <c r="CS888" i="2" s="1"/>
  <c r="CV888" i="2" a="1"/>
  <c r="CV888" i="2" s="1"/>
  <c r="CO888" i="2"/>
  <c r="CN889" i="2" s="1"/>
  <c r="CX889" i="2" s="1"/>
  <c r="CR887" i="2"/>
  <c r="CT887" i="2" s="1"/>
  <c r="CP888" i="2"/>
  <c r="CO889" i="2" l="1"/>
  <c r="CV889" i="2" a="1"/>
  <c r="CV889" i="2" s="1"/>
  <c r="CQ889" i="2"/>
  <c r="CS889" i="2" s="1"/>
  <c r="CP889" i="2"/>
  <c r="CR888" i="2"/>
  <c r="CT888" i="2" s="1"/>
  <c r="CN890" i="2" l="1"/>
  <c r="CX890" i="2" s="1"/>
  <c r="CV890" i="2" l="1" a="1"/>
  <c r="CV890" i="2" s="1"/>
  <c r="CO890" i="2"/>
  <c r="CN891" i="2" s="1"/>
  <c r="CX891" i="2" s="1"/>
  <c r="CQ890" i="2"/>
  <c r="CS890" i="2" s="1"/>
  <c r="CP890" i="2"/>
  <c r="CR889" i="2"/>
  <c r="CT889" i="2" s="1"/>
  <c r="CP891" i="2" l="1"/>
  <c r="CV891" i="2" a="1"/>
  <c r="CV891" i="2" s="1"/>
  <c r="CQ891" i="2"/>
  <c r="CS891" i="2" s="1"/>
  <c r="CO891" i="2"/>
  <c r="CN892" i="2" s="1"/>
  <c r="CX892" i="2" s="1"/>
  <c r="CR890" i="2"/>
  <c r="CT890" i="2" s="1"/>
  <c r="CR891" i="2" l="1"/>
  <c r="CT891" i="2" s="1"/>
  <c r="CV892" i="2" a="1"/>
  <c r="CV892" i="2" s="1"/>
  <c r="CO892" i="2"/>
  <c r="CN893" i="2" s="1"/>
  <c r="CX893" i="2" s="1"/>
  <c r="CQ892" i="2"/>
  <c r="CS892" i="2" s="1"/>
  <c r="CP892" i="2"/>
  <c r="CO893" i="2" l="1"/>
  <c r="CV893" i="2" a="1"/>
  <c r="CV893" i="2" s="1"/>
  <c r="CR892" i="2"/>
  <c r="CT892" i="2" s="1"/>
  <c r="CQ893" i="2"/>
  <c r="CS893" i="2" s="1"/>
  <c r="CP893" i="2"/>
  <c r="CN894" i="2" l="1"/>
  <c r="CX894" i="2" s="1"/>
  <c r="CV894" i="2" l="1" a="1"/>
  <c r="CV894" i="2" s="1"/>
  <c r="CP894" i="2"/>
  <c r="CO894" i="2"/>
  <c r="CN895" i="2" s="1"/>
  <c r="CX895" i="2" s="1"/>
  <c r="CQ894" i="2"/>
  <c r="CS894" i="2" s="1"/>
  <c r="CR893" i="2"/>
  <c r="CT893" i="2" s="1"/>
  <c r="CP895" i="2" l="1"/>
  <c r="CV895" i="2" a="1"/>
  <c r="CV895" i="2" s="1"/>
  <c r="CR894" i="2"/>
  <c r="CT894" i="2" s="1"/>
  <c r="CO895" i="2"/>
  <c r="CN896" i="2" s="1"/>
  <c r="CX896" i="2" s="1"/>
  <c r="CQ895" i="2"/>
  <c r="CS895" i="2" s="1"/>
  <c r="CO896" i="2" l="1"/>
  <c r="CV896" i="2" a="1"/>
  <c r="CV896" i="2" s="1"/>
  <c r="CP896" i="2"/>
  <c r="CR895" i="2"/>
  <c r="CT895" i="2" s="1"/>
  <c r="CQ896" i="2"/>
  <c r="CS896" i="2" s="1"/>
  <c r="CN897" i="2" l="1"/>
  <c r="CX897" i="2" s="1"/>
  <c r="CV897" i="2" l="1" a="1"/>
  <c r="CV897" i="2" s="1"/>
  <c r="CR896" i="2"/>
  <c r="CT896" i="2" s="1"/>
  <c r="CO897" i="2"/>
  <c r="CN898" i="2" s="1"/>
  <c r="CX898" i="2" s="1"/>
  <c r="CP897" i="2"/>
  <c r="CQ897" i="2"/>
  <c r="CS897" i="2" s="1"/>
  <c r="CR897" i="2" l="1"/>
  <c r="CT897" i="2" s="1"/>
  <c r="CV898" i="2" a="1"/>
  <c r="CV898" i="2" s="1"/>
  <c r="CO898" i="2"/>
  <c r="CN899" i="2" s="1"/>
  <c r="CX899" i="2" s="1"/>
  <c r="CQ898" i="2"/>
  <c r="CS898" i="2" s="1"/>
  <c r="CP898" i="2"/>
  <c r="CR898" i="2" l="1"/>
  <c r="CT898" i="2" s="1"/>
  <c r="CV899" i="2" a="1"/>
  <c r="CV899" i="2" s="1"/>
  <c r="CQ899" i="2"/>
  <c r="CS899" i="2" s="1"/>
  <c r="CP899" i="2"/>
  <c r="CO899" i="2"/>
  <c r="CN900" i="2" s="1"/>
  <c r="CX900" i="2" s="1"/>
  <c r="CQ900" i="2" l="1"/>
  <c r="CS900" i="2" s="1"/>
  <c r="CV900" i="2" a="1"/>
  <c r="CV900" i="2" s="1"/>
  <c r="CR899" i="2"/>
  <c r="CT899" i="2" s="1"/>
  <c r="CO900" i="2"/>
  <c r="CN901" i="2" s="1"/>
  <c r="CX901" i="2" s="1"/>
  <c r="CP900" i="2"/>
  <c r="CR900" i="2" l="1"/>
  <c r="CT900" i="2" s="1"/>
  <c r="CV901" i="2" a="1"/>
  <c r="CV901" i="2" s="1"/>
  <c r="CP901" i="2"/>
  <c r="CO901" i="2"/>
  <c r="CN902" i="2" s="1"/>
  <c r="CX902" i="2" s="1"/>
  <c r="CQ901" i="2"/>
  <c r="CS901" i="2" s="1"/>
  <c r="CQ902" i="2" l="1"/>
  <c r="CS902" i="2" s="1"/>
  <c r="CV902" i="2" a="1"/>
  <c r="CV902" i="2" s="1"/>
  <c r="CR901" i="2"/>
  <c r="CT901" i="2" s="1"/>
  <c r="CP902" i="2"/>
  <c r="CO902" i="2"/>
  <c r="CN903" i="2" s="1"/>
  <c r="CX903" i="2" s="1"/>
  <c r="CO903" i="2" l="1"/>
  <c r="CV903" i="2" a="1"/>
  <c r="CV903" i="2" s="1"/>
  <c r="CQ903" i="2"/>
  <c r="CS903" i="2" s="1"/>
  <c r="CP903" i="2"/>
  <c r="CR902" i="2"/>
  <c r="CT902" i="2" s="1"/>
  <c r="CN904" i="2" l="1"/>
  <c r="CX904" i="2" s="1"/>
  <c r="CV904" i="2" l="1" a="1"/>
  <c r="CV904" i="2" s="1"/>
  <c r="CQ904" i="2"/>
  <c r="CS904" i="2" s="1"/>
  <c r="CR903" i="2"/>
  <c r="CT903" i="2" s="1"/>
  <c r="CO904" i="2"/>
  <c r="CN905" i="2" s="1"/>
  <c r="CX905" i="2" s="1"/>
  <c r="CP904" i="2"/>
  <c r="CQ905" i="2" l="1"/>
  <c r="CS905" i="2" s="1"/>
  <c r="CV905" i="2" a="1"/>
  <c r="CV905" i="2" s="1"/>
  <c r="CO905" i="2"/>
  <c r="CN906" i="2" s="1"/>
  <c r="CX906" i="2" s="1"/>
  <c r="CR904" i="2"/>
  <c r="CT904" i="2" s="1"/>
  <c r="CP905" i="2"/>
  <c r="CQ906" i="2" l="1"/>
  <c r="CS906" i="2" s="1"/>
  <c r="CV906" i="2" a="1"/>
  <c r="CV906" i="2" s="1"/>
  <c r="CP906" i="2"/>
  <c r="CO906" i="2"/>
  <c r="CN907" i="2" s="1"/>
  <c r="CX907" i="2" s="1"/>
  <c r="CR905" i="2"/>
  <c r="CT905" i="2" s="1"/>
  <c r="CR906" i="2" l="1"/>
  <c r="CT906" i="2" s="1"/>
  <c r="CV907" i="2" a="1"/>
  <c r="CV907" i="2" s="1"/>
  <c r="CP907" i="2"/>
  <c r="CQ907" i="2"/>
  <c r="CS907" i="2" s="1"/>
  <c r="CO907" i="2"/>
  <c r="CN908" i="2" s="1"/>
  <c r="CX908" i="2" s="1"/>
  <c r="CR907" i="2" l="1"/>
  <c r="CT907" i="2" s="1"/>
  <c r="CV908" i="2" a="1"/>
  <c r="CV908" i="2" s="1"/>
  <c r="CQ908" i="2"/>
  <c r="CS908" i="2" s="1"/>
  <c r="CO908" i="2"/>
  <c r="CN909" i="2" s="1"/>
  <c r="CX909" i="2" s="1"/>
  <c r="CP908" i="2"/>
  <c r="CO909" i="2" l="1"/>
  <c r="CV909" i="2" a="1"/>
  <c r="CV909" i="2" s="1"/>
  <c r="CQ909" i="2"/>
  <c r="CS909" i="2" s="1"/>
  <c r="CP909" i="2"/>
  <c r="CR908" i="2"/>
  <c r="CT908" i="2" s="1"/>
  <c r="CN910" i="2" l="1"/>
  <c r="CX910" i="2" s="1"/>
  <c r="CV910" i="2" l="1" a="1"/>
  <c r="CV910" i="2" s="1"/>
  <c r="CP910" i="2"/>
  <c r="CR909" i="2"/>
  <c r="CT909" i="2" s="1"/>
  <c r="CO910" i="2"/>
  <c r="CN911" i="2" s="1"/>
  <c r="CX911" i="2" s="1"/>
  <c r="CQ910" i="2"/>
  <c r="CS910" i="2" s="1"/>
  <c r="CR910" i="2" l="1"/>
  <c r="CT910" i="2" s="1"/>
  <c r="CV911" i="2" a="1"/>
  <c r="CV911" i="2" s="1"/>
  <c r="CQ911" i="2"/>
  <c r="CS911" i="2" s="1"/>
  <c r="CO911" i="2"/>
  <c r="CN912" i="2" s="1"/>
  <c r="CX912" i="2" s="1"/>
  <c r="CP911" i="2"/>
  <c r="CP912" i="2" l="1"/>
  <c r="CV912" i="2" a="1"/>
  <c r="CV912" i="2" s="1"/>
  <c r="CR911" i="2"/>
  <c r="CT911" i="2" s="1"/>
  <c r="CO912" i="2"/>
  <c r="CN913" i="2" s="1"/>
  <c r="CX913" i="2" s="1"/>
  <c r="CQ912" i="2"/>
  <c r="CS912" i="2" s="1"/>
  <c r="CR912" i="2" l="1"/>
  <c r="CT912" i="2" s="1"/>
  <c r="CV913" i="2" a="1"/>
  <c r="CV913" i="2" s="1"/>
  <c r="CO913" i="2"/>
  <c r="CN914" i="2" s="1"/>
  <c r="CX914" i="2" s="1"/>
  <c r="CP913" i="2"/>
  <c r="CQ913" i="2"/>
  <c r="CS913" i="2" s="1"/>
  <c r="CO914" i="2" l="1"/>
  <c r="CV914" i="2" a="1"/>
  <c r="CV914" i="2" s="1"/>
  <c r="CQ914" i="2"/>
  <c r="CS914" i="2" s="1"/>
  <c r="CP914" i="2"/>
  <c r="CR913" i="2"/>
  <c r="CT913" i="2" s="1"/>
  <c r="CN915" i="2" l="1"/>
  <c r="CX915" i="2" s="1"/>
  <c r="CV915" i="2" l="1" a="1"/>
  <c r="CV915" i="2" s="1"/>
  <c r="CP915" i="2"/>
  <c r="CQ915" i="2"/>
  <c r="CS915" i="2" s="1"/>
  <c r="CR914" i="2"/>
  <c r="CT914" i="2" s="1"/>
  <c r="CO915" i="2"/>
  <c r="CN916" i="2" s="1"/>
  <c r="CX916" i="2" s="1"/>
  <c r="CQ916" i="2" l="1"/>
  <c r="CS916" i="2" s="1"/>
  <c r="CV916" i="2" a="1"/>
  <c r="CV916" i="2" s="1"/>
  <c r="CR915" i="2"/>
  <c r="CT915" i="2" s="1"/>
  <c r="CO916" i="2"/>
  <c r="CN917" i="2" s="1"/>
  <c r="CX917" i="2" s="1"/>
  <c r="CP916" i="2"/>
  <c r="CP917" i="2" l="1"/>
  <c r="CV917" i="2" a="1"/>
  <c r="CV917" i="2" s="1"/>
  <c r="CR916" i="2"/>
  <c r="CT916" i="2" s="1"/>
  <c r="CQ917" i="2"/>
  <c r="CS917" i="2" s="1"/>
  <c r="CO917" i="2"/>
  <c r="CN918" i="2" s="1"/>
  <c r="CX918" i="2" s="1"/>
  <c r="CO918" i="2" l="1"/>
  <c r="CV918" i="2" a="1"/>
  <c r="CV918" i="2" s="1"/>
  <c r="CR917" i="2"/>
  <c r="CT917" i="2" s="1"/>
  <c r="CP918" i="2"/>
  <c r="CQ918" i="2"/>
  <c r="CS918" i="2" s="1"/>
  <c r="CN919" i="2" l="1"/>
  <c r="CX919" i="2" s="1"/>
  <c r="CV919" i="2" l="1" a="1"/>
  <c r="CV919" i="2" s="1"/>
  <c r="CP919" i="2"/>
  <c r="CQ919" i="2"/>
  <c r="CS919" i="2" s="1"/>
  <c r="CO919" i="2"/>
  <c r="CN920" i="2" s="1"/>
  <c r="CX920" i="2" s="1"/>
  <c r="CR918" i="2"/>
  <c r="CT918" i="2" s="1"/>
  <c r="CR919" i="2" l="1"/>
  <c r="CT919" i="2" s="1"/>
  <c r="CV920" i="2" a="1"/>
  <c r="CV920" i="2" s="1"/>
  <c r="CO920" i="2"/>
  <c r="CN921" i="2" s="1"/>
  <c r="CX921" i="2" s="1"/>
  <c r="CP920" i="2"/>
  <c r="CQ920" i="2"/>
  <c r="CS920" i="2" s="1"/>
  <c r="CQ921" i="2" l="1"/>
  <c r="CS921" i="2" s="1"/>
  <c r="CV921" i="2" a="1"/>
  <c r="CV921" i="2" s="1"/>
  <c r="CR920" i="2"/>
  <c r="CT920" i="2" s="1"/>
  <c r="CP921" i="2"/>
  <c r="CO921" i="2"/>
  <c r="CN922" i="2" s="1"/>
  <c r="CX922" i="2" s="1"/>
  <c r="CR921" i="2" l="1"/>
  <c r="CT921" i="2" s="1"/>
  <c r="CV922" i="2" a="1"/>
  <c r="CV922" i="2" s="1"/>
  <c r="CO922" i="2"/>
  <c r="CN923" i="2" s="1"/>
  <c r="CX923" i="2" s="1"/>
  <c r="CQ922" i="2"/>
  <c r="CS922" i="2" s="1"/>
  <c r="CP922" i="2"/>
  <c r="CR922" i="2" l="1"/>
  <c r="CT922" i="2" s="1"/>
  <c r="CV923" i="2" a="1"/>
  <c r="CV923" i="2" s="1"/>
  <c r="CQ923" i="2"/>
  <c r="CS923" i="2" s="1"/>
  <c r="CP923" i="2"/>
  <c r="CO923" i="2"/>
  <c r="CN924" i="2" l="1"/>
  <c r="CX924" i="2" s="1"/>
  <c r="CO924" i="2"/>
  <c r="CV924" i="2" a="1"/>
  <c r="CV924" i="2" s="1"/>
  <c r="CP924" i="2"/>
  <c r="CR923" i="2"/>
  <c r="CT923" i="2" s="1"/>
  <c r="CQ924" i="2"/>
  <c r="CS924" i="2" s="1"/>
  <c r="CN925" i="2" l="1"/>
  <c r="CX925" i="2" s="1"/>
  <c r="CV925" i="2" l="1" a="1"/>
  <c r="CV925" i="2" s="1"/>
  <c r="CQ925" i="2"/>
  <c r="CS925" i="2" s="1"/>
  <c r="CO925" i="2"/>
  <c r="CN926" i="2" s="1"/>
  <c r="CX926" i="2" s="1"/>
  <c r="CR924" i="2"/>
  <c r="CT924" i="2" s="1"/>
  <c r="CP925" i="2"/>
  <c r="CO926" i="2" l="1"/>
  <c r="CV926" i="2" a="1"/>
  <c r="CV926" i="2" s="1"/>
  <c r="CQ926" i="2"/>
  <c r="CS926" i="2" s="1"/>
  <c r="CR925" i="2"/>
  <c r="CT925" i="2" s="1"/>
  <c r="CP926" i="2"/>
  <c r="CN927" i="2" l="1"/>
  <c r="CX927" i="2" s="1"/>
  <c r="CV927" i="2" l="1" a="1"/>
  <c r="CV927" i="2" s="1"/>
  <c r="CP927" i="2"/>
  <c r="CQ927" i="2"/>
  <c r="CS927" i="2" s="1"/>
  <c r="CO927" i="2"/>
  <c r="CN928" i="2" s="1"/>
  <c r="CX928" i="2" s="1"/>
  <c r="CR926" i="2"/>
  <c r="CT926" i="2" s="1"/>
  <c r="CO928" i="2" l="1"/>
  <c r="CV928" i="2" a="1"/>
  <c r="CV928" i="2" s="1"/>
  <c r="CR927" i="2"/>
  <c r="CT927" i="2" s="1"/>
  <c r="CQ928" i="2"/>
  <c r="CS928" i="2" s="1"/>
  <c r="CP928" i="2"/>
  <c r="CN929" i="2" l="1"/>
  <c r="CX929" i="2" s="1"/>
  <c r="CV929" i="2" l="1" a="1"/>
  <c r="CV929" i="2" s="1"/>
  <c r="CR928" i="2"/>
  <c r="CT928" i="2" s="1"/>
  <c r="CO929" i="2"/>
  <c r="CP929" i="2"/>
  <c r="CQ929" i="2"/>
  <c r="CS929" i="2" s="1"/>
  <c r="CN930" i="2" l="1"/>
  <c r="CX930" i="2" s="1"/>
  <c r="CR929" i="2"/>
  <c r="CT929" i="2" s="1"/>
  <c r="CP930" i="2" l="1"/>
  <c r="CV930" i="2" a="1"/>
  <c r="CV930" i="2" s="1"/>
  <c r="CQ930" i="2"/>
  <c r="CS930" i="2" s="1"/>
  <c r="CO930" i="2"/>
  <c r="CN931" i="2" s="1"/>
  <c r="CX931" i="2" s="1"/>
  <c r="CO931" i="2" l="1"/>
  <c r="CN932" i="2" s="1"/>
  <c r="CX932" i="2" s="1"/>
  <c r="CP931" i="2"/>
  <c r="CR930" i="2"/>
  <c r="CT930" i="2" s="1"/>
  <c r="CV931" i="2" a="1"/>
  <c r="CV931" i="2" s="1"/>
  <c r="CQ931" i="2"/>
  <c r="CS931" i="2" s="1"/>
  <c r="CR931" i="2" l="1"/>
  <c r="CT931" i="2" s="1"/>
  <c r="CV932" i="2" a="1"/>
  <c r="CV932" i="2" s="1"/>
  <c r="CQ932" i="2"/>
  <c r="CS932" i="2" s="1"/>
  <c r="CP932" i="2"/>
  <c r="CO932" i="2"/>
  <c r="CN933" i="2" s="1"/>
  <c r="CX933" i="2" s="1"/>
  <c r="CQ933" i="2" l="1"/>
  <c r="CS933" i="2" s="1"/>
  <c r="CR932" i="2"/>
  <c r="CT932" i="2" s="1"/>
  <c r="CO933" i="2"/>
  <c r="CN934" i="2" s="1"/>
  <c r="CX934" i="2" s="1"/>
  <c r="CP933" i="2"/>
  <c r="CV933" i="2" a="1"/>
  <c r="CV933" i="2" s="1"/>
  <c r="CP934" i="2" l="1"/>
  <c r="CO934" i="2"/>
  <c r="CN935" i="2" s="1"/>
  <c r="CX935" i="2" s="1"/>
  <c r="CR933" i="2"/>
  <c r="CT933" i="2" s="1"/>
  <c r="CQ934" i="2"/>
  <c r="CS934" i="2" s="1"/>
  <c r="CV934" i="2" a="1"/>
  <c r="CV934" i="2" s="1"/>
  <c r="CO935" i="2" l="1"/>
  <c r="CN936" i="2" s="1"/>
  <c r="CX936" i="2" s="1"/>
  <c r="CQ935" i="2"/>
  <c r="CS935" i="2" s="1"/>
  <c r="CP935" i="2"/>
  <c r="CR934" i="2"/>
  <c r="CT934" i="2" s="1"/>
  <c r="CV935" i="2" a="1"/>
  <c r="CV935" i="2" s="1"/>
  <c r="CV936" i="2" l="1" a="1"/>
  <c r="CV936" i="2" s="1"/>
  <c r="CQ936" i="2"/>
  <c r="CS936" i="2" s="1"/>
  <c r="CO936" i="2"/>
  <c r="CN937" i="2" s="1"/>
  <c r="CX937" i="2" s="1"/>
  <c r="CP936" i="2"/>
  <c r="CR935" i="2"/>
  <c r="CT935" i="2" s="1"/>
  <c r="CR936" i="2" l="1"/>
  <c r="CT936" i="2" s="1"/>
  <c r="CV937" i="2" a="1"/>
  <c r="CV937" i="2" s="1"/>
  <c r="CQ937" i="2"/>
  <c r="CS937" i="2" s="1"/>
  <c r="CO937" i="2"/>
  <c r="CN938" i="2" s="1"/>
  <c r="CX938" i="2" s="1"/>
  <c r="CP937" i="2"/>
  <c r="CP938" i="2" l="1"/>
  <c r="CV938" i="2" a="1"/>
  <c r="CV938" i="2" s="1"/>
  <c r="CO938" i="2"/>
  <c r="CN939" i="2" s="1"/>
  <c r="CX939" i="2" s="1"/>
  <c r="CQ938" i="2"/>
  <c r="CS938" i="2" s="1"/>
  <c r="CR937" i="2"/>
  <c r="CT937" i="2" s="1"/>
  <c r="CQ939" i="2" l="1"/>
  <c r="CS939" i="2" s="1"/>
  <c r="CV939" i="2" a="1"/>
  <c r="CV939" i="2" s="1"/>
  <c r="CR938" i="2"/>
  <c r="CT938" i="2" s="1"/>
  <c r="CO939" i="2"/>
  <c r="CN940" i="2" s="1"/>
  <c r="CX940" i="2" s="1"/>
  <c r="CP939" i="2"/>
  <c r="CQ940" i="2" l="1"/>
  <c r="CS940" i="2" s="1"/>
  <c r="CV940" i="2" a="1"/>
  <c r="CV940" i="2" s="1"/>
  <c r="CR939" i="2"/>
  <c r="CT939" i="2" s="1"/>
  <c r="CO940" i="2"/>
  <c r="CN941" i="2" s="1"/>
  <c r="CX941" i="2" s="1"/>
  <c r="CP940" i="2"/>
  <c r="CQ941" i="2" l="1"/>
  <c r="CS941" i="2" s="1"/>
  <c r="CV941" i="2" a="1"/>
  <c r="CV941" i="2" s="1"/>
  <c r="CR940" i="2"/>
  <c r="CT940" i="2" s="1"/>
  <c r="CO941" i="2"/>
  <c r="CN942" i="2" s="1"/>
  <c r="CX942" i="2" s="1"/>
  <c r="CP941" i="2"/>
  <c r="CP942" i="2" l="1"/>
  <c r="CV942" i="2" a="1"/>
  <c r="CV942" i="2" s="1"/>
  <c r="CO942" i="2"/>
  <c r="CN943" i="2" s="1"/>
  <c r="CX943" i="2" s="1"/>
  <c r="CQ942" i="2"/>
  <c r="CS942" i="2" s="1"/>
  <c r="CR941" i="2"/>
  <c r="CT941" i="2" s="1"/>
  <c r="CO943" i="2" l="1"/>
  <c r="CV943" i="2" a="1"/>
  <c r="CV943" i="2" s="1"/>
  <c r="CQ943" i="2"/>
  <c r="CS943" i="2" s="1"/>
  <c r="CP943" i="2"/>
  <c r="CR942" i="2"/>
  <c r="CT942" i="2" s="1"/>
  <c r="CN944" i="2" l="1"/>
  <c r="CX944" i="2" s="1"/>
  <c r="CV944" i="2" l="1" a="1"/>
  <c r="CV944" i="2" s="1"/>
  <c r="CO944" i="2"/>
  <c r="CN945" i="2" s="1"/>
  <c r="CX945" i="2" s="1"/>
  <c r="CR943" i="2"/>
  <c r="CT943" i="2" s="1"/>
  <c r="CP944" i="2"/>
  <c r="CQ944" i="2"/>
  <c r="CS944" i="2" s="1"/>
  <c r="CR944" i="2" l="1"/>
  <c r="CT944" i="2" s="1"/>
  <c r="CV945" i="2" a="1"/>
  <c r="CV945" i="2" s="1"/>
  <c r="CO945" i="2"/>
  <c r="CN946" i="2" s="1"/>
  <c r="CX946" i="2" s="1"/>
  <c r="CP945" i="2"/>
  <c r="CQ945" i="2"/>
  <c r="CS945" i="2" s="1"/>
  <c r="CO946" i="2" l="1"/>
  <c r="CV946" i="2" a="1"/>
  <c r="CV946" i="2" s="1"/>
  <c r="CP946" i="2"/>
  <c r="CR945" i="2"/>
  <c r="CT945" i="2" s="1"/>
  <c r="CQ946" i="2"/>
  <c r="CS946" i="2" s="1"/>
  <c r="CN947" i="2" l="1"/>
  <c r="CX947" i="2" s="1"/>
  <c r="CV947" i="2" l="1" a="1"/>
  <c r="CV947" i="2" s="1"/>
  <c r="CP947" i="2"/>
  <c r="CO947" i="2"/>
  <c r="CN948" i="2" s="1"/>
  <c r="CX948" i="2" s="1"/>
  <c r="CQ947" i="2"/>
  <c r="CS947" i="2" s="1"/>
  <c r="CR946" i="2"/>
  <c r="CT946" i="2" s="1"/>
  <c r="CP948" i="2" l="1"/>
  <c r="CV948" i="2" a="1"/>
  <c r="CV948" i="2" s="1"/>
  <c r="CQ948" i="2"/>
  <c r="CS948" i="2" s="1"/>
  <c r="CR947" i="2"/>
  <c r="CT947" i="2" s="1"/>
  <c r="CO948" i="2"/>
  <c r="CN949" i="2" s="1"/>
  <c r="CX949" i="2" s="1"/>
  <c r="CQ949" i="2" l="1"/>
  <c r="CS949" i="2" s="1"/>
  <c r="CV949" i="2" a="1"/>
  <c r="CV949" i="2" s="1"/>
  <c r="CP949" i="2"/>
  <c r="CO949" i="2"/>
  <c r="CN950" i="2" s="1"/>
  <c r="CX950" i="2" s="1"/>
  <c r="CR948" i="2"/>
  <c r="CT948" i="2" s="1"/>
  <c r="CP950" i="2" l="1"/>
  <c r="CV950" i="2" a="1"/>
  <c r="CV950" i="2" s="1"/>
  <c r="CQ950" i="2"/>
  <c r="CS950" i="2" s="1"/>
  <c r="CR949" i="2"/>
  <c r="CT949" i="2" s="1"/>
  <c r="CO950" i="2"/>
  <c r="CN951" i="2" s="1"/>
  <c r="CX951" i="2" s="1"/>
  <c r="CO951" i="2" l="1"/>
  <c r="CV951" i="2" a="1"/>
  <c r="CV951" i="2" s="1"/>
  <c r="CP951" i="2"/>
  <c r="CQ951" i="2"/>
  <c r="CS951" i="2" s="1"/>
  <c r="CR950" i="2"/>
  <c r="CT950" i="2" s="1"/>
  <c r="CN952" i="2" l="1"/>
  <c r="CX952" i="2" s="1"/>
  <c r="CV952" i="2" l="1" a="1"/>
  <c r="CV952" i="2" s="1"/>
  <c r="CQ952" i="2"/>
  <c r="CS952" i="2" s="1"/>
  <c r="CR951" i="2"/>
  <c r="CT951" i="2" s="1"/>
  <c r="CO952" i="2"/>
  <c r="CN953" i="2" s="1"/>
  <c r="CX953" i="2" s="1"/>
  <c r="CP952" i="2"/>
  <c r="CQ953" i="2" l="1"/>
  <c r="CS953" i="2" s="1"/>
  <c r="CV953" i="2" a="1"/>
  <c r="CV953" i="2" s="1"/>
  <c r="CO953" i="2"/>
  <c r="CP953" i="2"/>
  <c r="CR952" i="2"/>
  <c r="CT952" i="2" s="1"/>
  <c r="CN954" i="2" l="1"/>
  <c r="CX954" i="2" s="1"/>
  <c r="CO954" i="2"/>
  <c r="CN955" i="2" s="1"/>
  <c r="CX955" i="2" s="1"/>
  <c r="CP954" i="2"/>
  <c r="CR953" i="2"/>
  <c r="CT953" i="2" s="1"/>
  <c r="CV954" i="2" l="1" a="1"/>
  <c r="CV954" i="2" s="1"/>
  <c r="CQ954" i="2"/>
  <c r="CS954" i="2" s="1"/>
  <c r="CQ955" i="2"/>
  <c r="CS955" i="2" s="1"/>
  <c r="CV955" i="2" a="1"/>
  <c r="CV955" i="2" s="1"/>
  <c r="CO955" i="2"/>
  <c r="CN956" i="2" s="1"/>
  <c r="CX956" i="2" s="1"/>
  <c r="CR954" i="2"/>
  <c r="CT954" i="2" s="1"/>
  <c r="CP955" i="2"/>
  <c r="CR955" i="2" l="1"/>
  <c r="CT955" i="2" s="1"/>
  <c r="CV956" i="2" a="1"/>
  <c r="CV956" i="2" s="1"/>
  <c r="CP956" i="2"/>
  <c r="CQ956" i="2"/>
  <c r="CS956" i="2" s="1"/>
  <c r="CO956" i="2"/>
  <c r="CN957" i="2" s="1"/>
  <c r="CX957" i="2" s="1"/>
  <c r="CP957" i="2" l="1"/>
  <c r="CV957" i="2" a="1"/>
  <c r="CV957" i="2" s="1"/>
  <c r="CQ957" i="2"/>
  <c r="CS957" i="2" s="1"/>
  <c r="CR956" i="2"/>
  <c r="CT956" i="2" s="1"/>
  <c r="CO957" i="2"/>
  <c r="CN958" i="2" s="1"/>
  <c r="CX958" i="2" s="1"/>
  <c r="CR957" i="2" l="1"/>
  <c r="CT957" i="2" s="1"/>
  <c r="CV958" i="2" a="1"/>
  <c r="CV958" i="2" s="1"/>
  <c r="CP958" i="2"/>
  <c r="CQ958" i="2"/>
  <c r="CS958" i="2" s="1"/>
  <c r="CO958" i="2"/>
  <c r="CN959" i="2" s="1"/>
  <c r="CX959" i="2" s="1"/>
  <c r="CR958" i="2" l="1"/>
  <c r="CT958" i="2" s="1"/>
  <c r="CV959" i="2" a="1"/>
  <c r="CV959" i="2" s="1"/>
  <c r="CP959" i="2"/>
  <c r="CO959" i="2"/>
  <c r="CN960" i="2" s="1"/>
  <c r="CX960" i="2" s="1"/>
  <c r="CQ959" i="2"/>
  <c r="CS959" i="2" s="1"/>
  <c r="CP960" i="2" l="1"/>
  <c r="CV960" i="2" a="1"/>
  <c r="CV960" i="2" s="1"/>
  <c r="CR959" i="2"/>
  <c r="CT959" i="2" s="1"/>
  <c r="CO960" i="2"/>
  <c r="CN961" i="2" s="1"/>
  <c r="CX961" i="2" s="1"/>
  <c r="CQ960" i="2"/>
  <c r="CS960" i="2" s="1"/>
  <c r="CQ961" i="2" l="1"/>
  <c r="CS961" i="2" s="1"/>
  <c r="CV961" i="2" a="1"/>
  <c r="CV961" i="2" s="1"/>
  <c r="CR960" i="2"/>
  <c r="CT960" i="2" s="1"/>
  <c r="CP961" i="2"/>
  <c r="CO961" i="2"/>
  <c r="CN962" i="2" s="1"/>
  <c r="CX962" i="2" s="1"/>
  <c r="CQ962" i="2" l="1"/>
  <c r="CS962" i="2" s="1"/>
  <c r="CV962" i="2" a="1"/>
  <c r="CV962" i="2" s="1"/>
  <c r="CO962" i="2"/>
  <c r="CN963" i="2" s="1"/>
  <c r="CX963" i="2" s="1"/>
  <c r="CR961" i="2"/>
  <c r="CT961" i="2" s="1"/>
  <c r="CP962" i="2"/>
  <c r="CR962" i="2" l="1"/>
  <c r="CT962" i="2" s="1"/>
  <c r="CV963" i="2" a="1"/>
  <c r="CV963" i="2" s="1"/>
  <c r="CQ963" i="2"/>
  <c r="CS963" i="2" s="1"/>
  <c r="CO963" i="2"/>
  <c r="CN964" i="2" s="1"/>
  <c r="CX964" i="2" s="1"/>
  <c r="CP963" i="2"/>
  <c r="CO964" i="2" l="1"/>
  <c r="CV964" i="2" a="1"/>
  <c r="CV964" i="2" s="1"/>
  <c r="CR963" i="2"/>
  <c r="CT963" i="2" s="1"/>
  <c r="CP964" i="2"/>
  <c r="CQ964" i="2"/>
  <c r="CS964" i="2" s="1"/>
  <c r="CN965" i="2" l="1"/>
  <c r="CX965" i="2" s="1"/>
  <c r="CV965" i="2" l="1" a="1"/>
  <c r="CV965" i="2" s="1"/>
  <c r="CP965" i="2"/>
  <c r="CO965" i="2"/>
  <c r="CN966" i="2" s="1"/>
  <c r="CX966" i="2" s="1"/>
  <c r="CQ965" i="2"/>
  <c r="CS965" i="2" s="1"/>
  <c r="CR964" i="2"/>
  <c r="CT964" i="2" s="1"/>
  <c r="CQ966" i="2" l="1"/>
  <c r="CS966" i="2" s="1"/>
  <c r="CV966" i="2" a="1"/>
  <c r="CV966" i="2" s="1"/>
  <c r="CP966" i="2"/>
  <c r="CR965" i="2"/>
  <c r="CT965" i="2" s="1"/>
  <c r="CO966" i="2"/>
  <c r="CN967" i="2" s="1"/>
  <c r="CX967" i="2" s="1"/>
  <c r="CQ967" i="2" l="1"/>
  <c r="CS967" i="2" s="1"/>
  <c r="CV967" i="2" a="1"/>
  <c r="CV967" i="2" s="1"/>
  <c r="CR966" i="2"/>
  <c r="CT966" i="2" s="1"/>
  <c r="CO967" i="2"/>
  <c r="CN968" i="2" s="1"/>
  <c r="CX968" i="2" s="1"/>
  <c r="CP967" i="2"/>
  <c r="CP968" i="2" l="1"/>
  <c r="CV968" i="2" a="1"/>
  <c r="CV968" i="2" s="1"/>
  <c r="CQ968" i="2"/>
  <c r="CS968" i="2" s="1"/>
  <c r="CO968" i="2"/>
  <c r="CN969" i="2" s="1"/>
  <c r="CX969" i="2" s="1"/>
  <c r="CR967" i="2"/>
  <c r="CT967" i="2" s="1"/>
  <c r="CO969" i="2" l="1"/>
  <c r="CV969" i="2" a="1"/>
  <c r="CV969" i="2" s="1"/>
  <c r="CR968" i="2"/>
  <c r="CT968" i="2" s="1"/>
  <c r="CP969" i="2"/>
  <c r="CQ969" i="2"/>
  <c r="CS969" i="2" s="1"/>
  <c r="CN970" i="2" l="1"/>
  <c r="CX970" i="2" s="1"/>
  <c r="CV970" i="2" l="1" a="1"/>
  <c r="CV970" i="2" s="1"/>
  <c r="CP970" i="2"/>
  <c r="CO970" i="2"/>
  <c r="CN971" i="2" s="1"/>
  <c r="CX971" i="2" s="1"/>
  <c r="CQ970" i="2"/>
  <c r="CS970" i="2" s="1"/>
  <c r="CR969" i="2"/>
  <c r="CT969" i="2" s="1"/>
  <c r="CQ971" i="2" l="1"/>
  <c r="CS971" i="2" s="1"/>
  <c r="CV971" i="2" a="1"/>
  <c r="CV971" i="2" s="1"/>
  <c r="CP971" i="2"/>
  <c r="CR970" i="2"/>
  <c r="CT970" i="2" s="1"/>
  <c r="CO971" i="2"/>
  <c r="CN972" i="2" s="1"/>
  <c r="CX972" i="2" s="1"/>
  <c r="CR971" i="2" l="1"/>
  <c r="CT971" i="2" s="1"/>
  <c r="CV972" i="2" a="1"/>
  <c r="CV972" i="2" s="1"/>
  <c r="CO972" i="2"/>
  <c r="CN973" i="2" s="1"/>
  <c r="CX973" i="2" s="1"/>
  <c r="CQ972" i="2"/>
  <c r="CS972" i="2" s="1"/>
  <c r="CP972" i="2"/>
  <c r="CQ973" i="2" l="1"/>
  <c r="CS973" i="2" s="1"/>
  <c r="CV973" i="2" a="1"/>
  <c r="CV973" i="2" s="1"/>
  <c r="CR972" i="2"/>
  <c r="CT972" i="2" s="1"/>
  <c r="CP973" i="2"/>
  <c r="CO973" i="2"/>
  <c r="CN974" i="2" s="1"/>
  <c r="CX974" i="2" s="1"/>
  <c r="CQ974" i="2" l="1"/>
  <c r="CS974" i="2" s="1"/>
  <c r="CV974" i="2" a="1"/>
  <c r="CV974" i="2" s="1"/>
  <c r="CO974" i="2"/>
  <c r="CN975" i="2" s="1"/>
  <c r="CX975" i="2" s="1"/>
  <c r="CR973" i="2"/>
  <c r="CT973" i="2" s="1"/>
  <c r="CP974" i="2"/>
  <c r="CP975" i="2" l="1"/>
  <c r="CV975" i="2" a="1"/>
  <c r="CV975" i="2" s="1"/>
  <c r="CR974" i="2"/>
  <c r="CT974" i="2" s="1"/>
  <c r="CQ975" i="2"/>
  <c r="CS975" i="2" s="1"/>
  <c r="CO975" i="2"/>
  <c r="CN976" i="2" s="1"/>
  <c r="CX976" i="2" s="1"/>
  <c r="CR975" i="2" l="1"/>
  <c r="CT975" i="2" s="1"/>
  <c r="CV976" i="2" a="1"/>
  <c r="CV976" i="2" s="1"/>
  <c r="CP976" i="2"/>
  <c r="CO976" i="2"/>
  <c r="CN977" i="2" s="1"/>
  <c r="CX977" i="2" s="1"/>
  <c r="CQ976" i="2"/>
  <c r="CS976" i="2" s="1"/>
  <c r="CQ977" i="2" l="1"/>
  <c r="CS977" i="2" s="1"/>
  <c r="CV977" i="2" a="1"/>
  <c r="CV977" i="2" s="1"/>
  <c r="CR976" i="2"/>
  <c r="CT976" i="2" s="1"/>
  <c r="CO977" i="2"/>
  <c r="CN978" i="2" s="1"/>
  <c r="CX978" i="2" s="1"/>
  <c r="CP977" i="2"/>
  <c r="CR977" i="2" l="1"/>
  <c r="CT977" i="2" s="1"/>
  <c r="CV978" i="2" a="1"/>
  <c r="CV978" i="2" s="1"/>
  <c r="CQ978" i="2"/>
  <c r="CS978" i="2" s="1"/>
  <c r="CO978" i="2"/>
  <c r="CN979" i="2" s="1"/>
  <c r="CX979" i="2" s="1"/>
  <c r="CP978" i="2"/>
  <c r="CO979" i="2" l="1"/>
  <c r="CV979" i="2" a="1"/>
  <c r="CV979" i="2" s="1"/>
  <c r="CR978" i="2"/>
  <c r="CT978" i="2" s="1"/>
  <c r="CQ979" i="2"/>
  <c r="CS979" i="2" s="1"/>
  <c r="CP979" i="2"/>
  <c r="CN980" i="2" l="1"/>
  <c r="CX980" i="2" s="1"/>
  <c r="CV980" i="2" l="1" a="1"/>
  <c r="CV980" i="2" s="1"/>
  <c r="CO980" i="2"/>
  <c r="CN981" i="2" s="1"/>
  <c r="CX981" i="2" s="1"/>
  <c r="CQ980" i="2"/>
  <c r="CS980" i="2" s="1"/>
  <c r="CP980" i="2"/>
  <c r="CR979" i="2"/>
  <c r="CT979" i="2" s="1"/>
  <c r="CO981" i="2" l="1"/>
  <c r="CV981" i="2" a="1"/>
  <c r="CV981" i="2" s="1"/>
  <c r="CQ981" i="2"/>
  <c r="CS981" i="2" s="1"/>
  <c r="CR980" i="2"/>
  <c r="CT980" i="2" s="1"/>
  <c r="CP981" i="2"/>
  <c r="CN982" i="2" l="1"/>
  <c r="CX982" i="2" s="1"/>
  <c r="CV982" i="2" l="1" a="1"/>
  <c r="CV982" i="2" s="1"/>
  <c r="CO982" i="2"/>
  <c r="CN983" i="2" s="1"/>
  <c r="CX983" i="2" s="1"/>
  <c r="CP982" i="2"/>
  <c r="CR981" i="2"/>
  <c r="CT981" i="2" s="1"/>
  <c r="CQ982" i="2"/>
  <c r="CS982" i="2" s="1"/>
  <c r="CQ983" i="2" l="1"/>
  <c r="CS983" i="2" s="1"/>
  <c r="CV983" i="2" a="1"/>
  <c r="CV983" i="2" s="1"/>
  <c r="CO983" i="2"/>
  <c r="CN984" i="2" s="1"/>
  <c r="CX984" i="2" s="1"/>
  <c r="CP983" i="2"/>
  <c r="CR982" i="2"/>
  <c r="CT982" i="2" s="1"/>
  <c r="CQ984" i="2" l="1"/>
  <c r="CS984" i="2" s="1"/>
  <c r="CV984" i="2" a="1"/>
  <c r="CV984" i="2" s="1"/>
  <c r="CO984" i="2"/>
  <c r="CN985" i="2" s="1"/>
  <c r="CX985" i="2" s="1"/>
  <c r="CP984" i="2"/>
  <c r="CR983" i="2"/>
  <c r="CT983" i="2" s="1"/>
  <c r="CR984" i="2" l="1"/>
  <c r="CT984" i="2" s="1"/>
  <c r="CV985" i="2" a="1"/>
  <c r="CV985" i="2" s="1"/>
  <c r="CP985" i="2"/>
  <c r="CO985" i="2"/>
  <c r="CN986" i="2" s="1"/>
  <c r="CX986" i="2" s="1"/>
  <c r="CQ985" i="2"/>
  <c r="CS985" i="2" s="1"/>
  <c r="CQ986" i="2" l="1"/>
  <c r="CS986" i="2" s="1"/>
  <c r="CV986" i="2" a="1"/>
  <c r="CV986" i="2" s="1"/>
  <c r="CP986" i="2"/>
  <c r="CR985" i="2"/>
  <c r="CT985" i="2" s="1"/>
  <c r="CO986" i="2"/>
  <c r="CN987" i="2" s="1"/>
  <c r="CX987" i="2" s="1"/>
  <c r="CP987" i="2" l="1"/>
  <c r="CV987" i="2" a="1"/>
  <c r="CV987" i="2" s="1"/>
  <c r="CR986" i="2"/>
  <c r="CT986" i="2" s="1"/>
  <c r="CO987" i="2"/>
  <c r="CN988" i="2" s="1"/>
  <c r="CX988" i="2" s="1"/>
  <c r="CQ987" i="2"/>
  <c r="CS987" i="2" s="1"/>
  <c r="CQ988" i="2" l="1"/>
  <c r="CS988" i="2" s="1"/>
  <c r="CV988" i="2" a="1"/>
  <c r="CV988" i="2" s="1"/>
  <c r="CR987" i="2"/>
  <c r="CT987" i="2" s="1"/>
  <c r="CP988" i="2"/>
  <c r="CO988" i="2"/>
  <c r="CN989" i="2" s="1"/>
  <c r="CX989" i="2" s="1"/>
  <c r="CR988" i="2" l="1"/>
  <c r="CT988" i="2" s="1"/>
  <c r="CV989" i="2" a="1"/>
  <c r="CV989" i="2" s="1"/>
  <c r="CQ989" i="2"/>
  <c r="CS989" i="2" s="1"/>
  <c r="CO989" i="2"/>
  <c r="CN990" i="2" s="1"/>
  <c r="CX990" i="2" s="1"/>
  <c r="CP989" i="2"/>
  <c r="CQ990" i="2" l="1"/>
  <c r="CS990" i="2" s="1"/>
  <c r="CV990" i="2" a="1"/>
  <c r="CV990" i="2" s="1"/>
  <c r="CR989" i="2"/>
  <c r="CT989" i="2" s="1"/>
  <c r="CO990" i="2"/>
  <c r="CN991" i="2" s="1"/>
  <c r="CX991" i="2" s="1"/>
  <c r="CP990" i="2"/>
  <c r="CO991" i="2" l="1"/>
  <c r="CV991" i="2" a="1"/>
  <c r="CV991" i="2" s="1"/>
  <c r="CR990" i="2"/>
  <c r="CT990" i="2" s="1"/>
  <c r="CP991" i="2"/>
  <c r="CQ991" i="2"/>
  <c r="CS991" i="2" s="1"/>
  <c r="CN992" i="2" l="1"/>
  <c r="CX992" i="2" s="1"/>
  <c r="CV992" i="2" l="1" a="1"/>
  <c r="CV992" i="2" s="1"/>
  <c r="CO992" i="2"/>
  <c r="CN993" i="2" s="1"/>
  <c r="CX993" i="2" s="1"/>
  <c r="CR991" i="2"/>
  <c r="CT991" i="2" s="1"/>
  <c r="CQ992" i="2"/>
  <c r="CS992" i="2" s="1"/>
  <c r="CP992" i="2"/>
  <c r="CO993" i="2" l="1"/>
  <c r="CV993" i="2" a="1"/>
  <c r="CV993" i="2" s="1"/>
  <c r="CQ993" i="2"/>
  <c r="CS993" i="2" s="1"/>
  <c r="CR992" i="2"/>
  <c r="CT992" i="2" s="1"/>
  <c r="CP993" i="2"/>
  <c r="CN994" i="2" l="1"/>
  <c r="CX994" i="2" s="1"/>
  <c r="CV994" i="2" l="1" a="1"/>
  <c r="CV994" i="2" s="1"/>
  <c r="CR993" i="2"/>
  <c r="CT993" i="2" s="1"/>
  <c r="CP994" i="2"/>
  <c r="CQ994" i="2"/>
  <c r="CS994" i="2" s="1"/>
  <c r="CO994" i="2"/>
  <c r="CN995" i="2" s="1"/>
  <c r="CX995" i="2" s="1"/>
  <c r="CR994" i="2" l="1"/>
  <c r="CT994" i="2" s="1"/>
  <c r="CV995" i="2" a="1"/>
  <c r="CV995" i="2" s="1"/>
  <c r="CQ995" i="2"/>
  <c r="CS995" i="2" s="1"/>
  <c r="CO995" i="2"/>
  <c r="CN996" i="2" s="1"/>
  <c r="CX996" i="2" s="1"/>
  <c r="CP995" i="2"/>
  <c r="CQ996" i="2" l="1"/>
  <c r="CS996" i="2" s="1"/>
  <c r="CV996" i="2" a="1"/>
  <c r="CV996" i="2" s="1"/>
  <c r="CR995" i="2"/>
  <c r="CT995" i="2" s="1"/>
  <c r="CP996" i="2"/>
  <c r="CO996" i="2"/>
  <c r="CN997" i="2" s="1"/>
  <c r="CX997" i="2" s="1"/>
  <c r="CO997" i="2" l="1"/>
  <c r="CV997" i="2" a="1"/>
  <c r="CV997" i="2" s="1"/>
  <c r="CP997" i="2"/>
  <c r="CR996" i="2"/>
  <c r="CT996" i="2" s="1"/>
  <c r="CQ997" i="2"/>
  <c r="CS997" i="2" s="1"/>
  <c r="CN998" i="2" l="1"/>
  <c r="CX998" i="2" s="1"/>
  <c r="CV998" i="2" l="1" a="1"/>
  <c r="CV998" i="2" s="1"/>
  <c r="CR997" i="2"/>
  <c r="CT997" i="2" s="1"/>
  <c r="CP998" i="2"/>
  <c r="CO998" i="2"/>
  <c r="CN999" i="2" s="1"/>
  <c r="CX999" i="2" s="1"/>
  <c r="CQ998" i="2"/>
  <c r="CS998" i="2" s="1"/>
  <c r="CQ999" i="2" l="1"/>
  <c r="CS999" i="2" s="1"/>
  <c r="CV999" i="2" a="1"/>
  <c r="CV999" i="2" s="1"/>
  <c r="CO999" i="2"/>
  <c r="CN1000" i="2" s="1"/>
  <c r="CX1000" i="2" s="1"/>
  <c r="CR998" i="2"/>
  <c r="CT998" i="2" s="1"/>
  <c r="CP999" i="2"/>
  <c r="CR999" i="2" l="1"/>
  <c r="CT999" i="2" s="1"/>
  <c r="CV1000" i="2" a="1"/>
  <c r="CV1000" i="2" s="1"/>
  <c r="CP1000" i="2"/>
  <c r="CQ1000" i="2"/>
  <c r="CS1000" i="2" s="1"/>
  <c r="CO1000" i="2"/>
  <c r="CN1001" i="2" s="1"/>
  <c r="CX1001" i="2" s="1"/>
  <c r="CP1001" i="2" l="1"/>
  <c r="CV1001" i="2" a="1"/>
  <c r="CV1001" i="2" s="1"/>
  <c r="CO1001" i="2"/>
  <c r="CN1002" i="2" s="1"/>
  <c r="CX1002" i="2" s="1"/>
  <c r="CQ1001" i="2"/>
  <c r="CS1001" i="2" s="1"/>
  <c r="CR1000" i="2"/>
  <c r="CT1000" i="2" s="1"/>
  <c r="CP1002" i="2" l="1"/>
  <c r="CV1002" i="2" a="1"/>
  <c r="CV1002" i="2" s="1"/>
  <c r="CQ1002" i="2"/>
  <c r="CS1002" i="2" s="1"/>
  <c r="CR1001" i="2"/>
  <c r="CT1001" i="2" s="1"/>
  <c r="CO1002" i="2"/>
  <c r="CN1003" i="2" s="1"/>
  <c r="CX1003" i="2" s="1"/>
  <c r="CR1002" i="2" l="1"/>
  <c r="CT1002" i="2" s="1"/>
  <c r="CV1003" i="2" a="1"/>
  <c r="CV1003" i="2" s="1"/>
  <c r="CQ1003" i="2"/>
  <c r="CS1003" i="2" s="1"/>
  <c r="CO1003" i="2"/>
  <c r="CN1004" i="2" s="1"/>
  <c r="CX1004" i="2" s="1"/>
  <c r="CP1003" i="2"/>
  <c r="CO1004" i="2" l="1"/>
  <c r="CV1004" i="2" a="1"/>
  <c r="CV1004" i="2" s="1"/>
  <c r="CR1003" i="2"/>
  <c r="CT1003" i="2" s="1"/>
  <c r="CP1004" i="2"/>
  <c r="CQ1004" i="2"/>
  <c r="CS1004" i="2" s="1"/>
  <c r="CN1005" i="2" l="1"/>
  <c r="CX1005" i="2" s="1"/>
  <c r="CV1005" i="2" l="1" a="1"/>
  <c r="CV1005" i="2" s="1"/>
  <c r="CQ1005" i="2"/>
  <c r="CS1005" i="2" s="1"/>
  <c r="CO1005" i="2"/>
  <c r="CN1006" i="2" s="1"/>
  <c r="CX1006" i="2" s="1"/>
  <c r="CR1004" i="2"/>
  <c r="CT1004" i="2" s="1"/>
  <c r="CP1005" i="2"/>
  <c r="CO1006" i="2" l="1"/>
  <c r="CV1006" i="2" a="1"/>
  <c r="CV1006" i="2" s="1"/>
  <c r="CP1006" i="2"/>
  <c r="CR1005" i="2"/>
  <c r="CT1005" i="2" s="1"/>
  <c r="CQ1006" i="2"/>
  <c r="CS1006" i="2" s="1"/>
  <c r="CN1007" i="2" l="1"/>
  <c r="CX1007" i="2" s="1"/>
  <c r="CV1007" i="2" l="1" a="1"/>
  <c r="CV1007" i="2" s="1"/>
  <c r="CO1007" i="2"/>
  <c r="CN1008" i="2" s="1"/>
  <c r="CX1008" i="2" s="1"/>
  <c r="CQ1007" i="2"/>
  <c r="CS1007" i="2" s="1"/>
  <c r="CR1006" i="2"/>
  <c r="CT1006" i="2" s="1"/>
  <c r="CP1007" i="2"/>
  <c r="CP1008" i="2" l="1"/>
  <c r="CV1008" i="2" a="1"/>
  <c r="CV1008" i="2" s="1"/>
  <c r="CR1007" i="2"/>
  <c r="CT1007" i="2" s="1"/>
  <c r="CO1008" i="2"/>
  <c r="CN1009" i="2" s="1"/>
  <c r="CX1009" i="2" s="1"/>
  <c r="CQ1008" i="2"/>
  <c r="CS1008" i="2" s="1"/>
  <c r="CP1009" i="2" l="1"/>
  <c r="CV1009" i="2" a="1"/>
  <c r="CV1009" i="2" s="1"/>
  <c r="CQ1009" i="2"/>
  <c r="CS1009" i="2" s="1"/>
  <c r="CR1008" i="2"/>
  <c r="CT1008" i="2" s="1"/>
  <c r="CO1009" i="2"/>
  <c r="CN1010" i="2" s="1"/>
  <c r="CX1010" i="2" s="1"/>
  <c r="CQ1010" i="2" l="1"/>
  <c r="CS1010" i="2" s="1"/>
  <c r="CV1010" i="2" a="1"/>
  <c r="CV1010" i="2" s="1"/>
  <c r="CR1009" i="2"/>
  <c r="CT1009" i="2" s="1"/>
  <c r="CP1010" i="2"/>
  <c r="CO1010" i="2"/>
  <c r="CN1011" i="2" s="1"/>
  <c r="CX1011" i="2" s="1"/>
  <c r="CO1011" i="2" l="1"/>
  <c r="CV1011" i="2" a="1"/>
  <c r="CV1011" i="2" s="1"/>
  <c r="CR1010" i="2"/>
  <c r="CT1010" i="2" s="1"/>
  <c r="CP1011" i="2"/>
  <c r="CQ1011" i="2"/>
  <c r="CS1011" i="2" s="1"/>
  <c r="CN1012" i="2" l="1"/>
  <c r="CX1012" i="2" s="1"/>
  <c r="CV1012" i="2" l="1" a="1"/>
  <c r="CV1012" i="2" s="1"/>
  <c r="CO1012" i="2"/>
  <c r="CN1013" i="2" s="1"/>
  <c r="CX1013" i="2" s="1"/>
  <c r="CP1012" i="2"/>
  <c r="CQ1012" i="2"/>
  <c r="CS1012" i="2" s="1"/>
  <c r="CR1011" i="2"/>
  <c r="CT1011" i="2" s="1"/>
  <c r="CR1012" i="2" l="1"/>
  <c r="CT1012" i="2" s="1"/>
  <c r="CV1013" i="2" a="1"/>
  <c r="CV1013" i="2" s="1"/>
  <c r="CP1013" i="2"/>
  <c r="CQ1013" i="2"/>
  <c r="CS1013" i="2" s="1"/>
  <c r="CO1013" i="2"/>
  <c r="CN1014" i="2" s="1"/>
  <c r="CX1014" i="2" s="1"/>
  <c r="CR1013" i="2" l="1"/>
  <c r="CT1013" i="2" s="1"/>
  <c r="CV1014" i="2" a="1"/>
  <c r="CV1014" i="2" s="1"/>
  <c r="CP1014" i="2"/>
  <c r="CO1014" i="2"/>
  <c r="CN1015" i="2" s="1"/>
  <c r="CX1015" i="2" s="1"/>
  <c r="CQ1014" i="2"/>
  <c r="CS1014" i="2" s="1"/>
  <c r="CP1015" i="2" l="1"/>
  <c r="CV1015" i="2" a="1"/>
  <c r="CV1015" i="2" s="1"/>
  <c r="CO1015" i="2"/>
  <c r="CN1016" i="2" s="1"/>
  <c r="CX1016" i="2" s="1"/>
  <c r="CR1014" i="2"/>
  <c r="CT1014" i="2" s="1"/>
  <c r="CQ1015" i="2"/>
  <c r="CS1015" i="2" s="1"/>
  <c r="CO1016" i="2" l="1"/>
  <c r="CV1016" i="2" a="1"/>
  <c r="CV1016" i="2" s="1"/>
  <c r="CR1015" i="2"/>
  <c r="CT1015" i="2" s="1"/>
  <c r="CP1016" i="2"/>
  <c r="CQ1016" i="2"/>
  <c r="CS1016" i="2" s="1"/>
  <c r="CN1017" i="2" l="1"/>
  <c r="CX1017" i="2" s="1"/>
  <c r="CV1017" i="2" l="1" a="1"/>
  <c r="CV1017" i="2" s="1"/>
  <c r="CQ1017" i="2"/>
  <c r="CS1017" i="2" s="1"/>
  <c r="CO1017" i="2"/>
  <c r="CN1018" i="2" s="1"/>
  <c r="CX1018" i="2" s="1"/>
  <c r="CR1016" i="2"/>
  <c r="CT1016" i="2" s="1"/>
  <c r="CP1017" i="2"/>
  <c r="CR1017" i="2" l="1"/>
  <c r="CT1017" i="2" s="1"/>
  <c r="CV1018" i="2" a="1"/>
  <c r="CV1018" i="2" s="1"/>
  <c r="CP1018" i="2"/>
  <c r="CQ1018" i="2"/>
  <c r="CS1018" i="2" s="1"/>
  <c r="CO1018" i="2"/>
  <c r="CN1019" i="2" s="1"/>
  <c r="CX1019" i="2" s="1"/>
  <c r="CO1019" i="2" l="1"/>
  <c r="CV1019" i="2" a="1"/>
  <c r="CV1019" i="2" s="1"/>
  <c r="CP1019" i="2"/>
  <c r="CR1018" i="2"/>
  <c r="CT1018" i="2" s="1"/>
  <c r="CQ1019" i="2"/>
  <c r="CS1019" i="2" s="1"/>
  <c r="CN1020" i="2" l="1"/>
  <c r="CX1020" i="2" s="1"/>
  <c r="CV1020" i="2" l="1" a="1"/>
  <c r="CV1020" i="2" s="1"/>
  <c r="CR1019" i="2"/>
  <c r="CT1019" i="2" s="1"/>
  <c r="CO1020" i="2"/>
  <c r="CN1021" i="2" s="1"/>
  <c r="CX1021" i="2" s="1"/>
  <c r="CQ1020" i="2"/>
  <c r="CS1020" i="2" s="1"/>
  <c r="CP1020" i="2"/>
  <c r="CP1021" i="2" l="1"/>
  <c r="CV1021" i="2" a="1"/>
  <c r="CV1021" i="2" s="1"/>
  <c r="CQ1021" i="2"/>
  <c r="CS1021" i="2" s="1"/>
  <c r="CR1020" i="2"/>
  <c r="CT1020" i="2" s="1"/>
  <c r="CO1021" i="2"/>
  <c r="CN1022" i="2" s="1"/>
  <c r="CX1022" i="2" s="1"/>
  <c r="CQ1022" i="2" l="1"/>
  <c r="CS1022" i="2" s="1"/>
  <c r="CV1022" i="2" a="1"/>
  <c r="CV1022" i="2" s="1"/>
  <c r="CP1022" i="2"/>
  <c r="CR1021" i="2"/>
  <c r="CT1021" i="2" s="1"/>
  <c r="CO1022" i="2"/>
  <c r="CN1023" i="2" s="1"/>
  <c r="CX1023" i="2" s="1"/>
  <c r="CQ1023" i="2" l="1"/>
  <c r="CS1023" i="2" s="1"/>
  <c r="CV1023" i="2" a="1"/>
  <c r="CV1023" i="2" s="1"/>
  <c r="CP1023" i="2"/>
  <c r="CO1023" i="2"/>
  <c r="CN1024" i="2" s="1"/>
  <c r="CX1024" i="2" s="1"/>
  <c r="CR1022" i="2"/>
  <c r="CT1022" i="2" s="1"/>
  <c r="CO1024" i="2" l="1"/>
  <c r="CV1024" i="2" a="1"/>
  <c r="CV1024" i="2" s="1"/>
  <c r="CP1024" i="2"/>
  <c r="CQ1024" i="2"/>
  <c r="CS1024" i="2" s="1"/>
  <c r="CR1023" i="2"/>
  <c r="CT1023" i="2" s="1"/>
  <c r="CN1025" i="2" l="1"/>
  <c r="CX1025" i="2" s="1"/>
  <c r="CV1025" i="2" l="1" a="1"/>
  <c r="CV1025" i="2" s="1"/>
  <c r="CR1024" i="2"/>
  <c r="CT1024" i="2" s="1"/>
  <c r="CO1025" i="2"/>
  <c r="CN1026" i="2" s="1"/>
  <c r="CX1026" i="2" s="1"/>
  <c r="CQ1025" i="2"/>
  <c r="CS1025" i="2" s="1"/>
  <c r="CP1025" i="2"/>
  <c r="CP1026" i="2" l="1"/>
  <c r="CV1026" i="2" a="1"/>
  <c r="CV1026" i="2" s="1"/>
  <c r="CQ1026" i="2"/>
  <c r="CS1026" i="2" s="1"/>
  <c r="CR1025" i="2"/>
  <c r="CT1025" i="2" s="1"/>
  <c r="CO1026" i="2"/>
  <c r="CN1027" i="2" s="1"/>
  <c r="CX1027" i="2" s="1"/>
  <c r="CR1026" i="2" l="1"/>
  <c r="CT1026" i="2" s="1"/>
  <c r="CV1027" i="2" a="1"/>
  <c r="CV1027" i="2" s="1"/>
  <c r="CO1027" i="2"/>
  <c r="CN1028" i="2" s="1"/>
  <c r="CX1028" i="2" s="1"/>
  <c r="CQ1027" i="2"/>
  <c r="CS1027" i="2" s="1"/>
  <c r="CP1027" i="2"/>
  <c r="CQ1028" i="2" l="1"/>
  <c r="CS1028" i="2" s="1"/>
  <c r="CV1028" i="2" a="1"/>
  <c r="CV1028" i="2" s="1"/>
  <c r="CO1028" i="2"/>
  <c r="CN1029" i="2" s="1"/>
  <c r="CX1029" i="2" s="1"/>
  <c r="CP1028" i="2"/>
  <c r="CR1027" i="2"/>
  <c r="CT1027" i="2" s="1"/>
  <c r="CR1028" i="2" l="1"/>
  <c r="CT1028" i="2" s="1"/>
  <c r="CV1029" i="2" a="1"/>
  <c r="CV1029" i="2" s="1"/>
  <c r="CQ1029" i="2"/>
  <c r="CS1029" i="2" s="1"/>
  <c r="CO1029" i="2"/>
  <c r="CN1030" i="2" s="1"/>
  <c r="CX1030" i="2" s="1"/>
  <c r="CP1029" i="2"/>
  <c r="CR1029" i="2" l="1"/>
  <c r="CT1029" i="2" s="1"/>
  <c r="CV1030" i="2" a="1"/>
  <c r="CV1030" i="2" s="1"/>
  <c r="CO1030" i="2"/>
  <c r="CN1031" i="2" s="1"/>
  <c r="CX1031" i="2" s="1"/>
  <c r="CP1030" i="2"/>
  <c r="CQ1030" i="2"/>
  <c r="CS1030" i="2" s="1"/>
  <c r="CO1031" i="2" l="1"/>
  <c r="CV1031" i="2" a="1"/>
  <c r="CV1031" i="2" s="1"/>
  <c r="CP1031" i="2"/>
  <c r="CQ1031" i="2"/>
  <c r="CS1031" i="2" s="1"/>
  <c r="CR1030" i="2"/>
  <c r="CT1030" i="2" s="1"/>
  <c r="CN1032" i="2" l="1"/>
  <c r="CX1032" i="2" s="1"/>
  <c r="CV1032" i="2" l="1" a="1"/>
  <c r="CV1032" i="2" s="1"/>
  <c r="CR1031" i="2"/>
  <c r="CT1031" i="2" s="1"/>
  <c r="CO1032" i="2"/>
  <c r="CN1033" i="2" s="1"/>
  <c r="CX1033" i="2" s="1"/>
  <c r="CQ1032" i="2"/>
  <c r="CS1032" i="2" s="1"/>
  <c r="CP1032" i="2"/>
  <c r="CQ1033" i="2" l="1"/>
  <c r="CS1033" i="2" s="1"/>
  <c r="CV1033" i="2" a="1"/>
  <c r="CV1033" i="2" s="1"/>
  <c r="CP1033" i="2"/>
  <c r="CO1033" i="2"/>
  <c r="CN1034" i="2" s="1"/>
  <c r="CX1034" i="2" s="1"/>
  <c r="CR1032" i="2"/>
  <c r="CT1032" i="2" s="1"/>
  <c r="CO1034" i="2" l="1"/>
  <c r="CV1034" i="2" a="1"/>
  <c r="CV1034" i="2" s="1"/>
  <c r="CQ1034" i="2"/>
  <c r="CS1034" i="2" s="1"/>
  <c r="CR1033" i="2"/>
  <c r="CT1033" i="2" s="1"/>
  <c r="CP1034" i="2"/>
  <c r="CN1035" i="2" l="1"/>
  <c r="CX1035" i="2" s="1"/>
  <c r="CV1035" i="2" l="1" a="1"/>
  <c r="CV1035" i="2" s="1"/>
  <c r="CQ1035" i="2"/>
  <c r="CS1035" i="2" s="1"/>
  <c r="CO1035" i="2"/>
  <c r="CN1036" i="2" s="1"/>
  <c r="CX1036" i="2" s="1"/>
  <c r="CP1035" i="2"/>
  <c r="CR1034" i="2"/>
  <c r="CT1034" i="2" s="1"/>
  <c r="CQ1036" i="2" l="1"/>
  <c r="CS1036" i="2" s="1"/>
  <c r="CV1036" i="2" a="1"/>
  <c r="CV1036" i="2" s="1"/>
  <c r="CP1036" i="2"/>
  <c r="CO1036" i="2"/>
  <c r="CN1037" i="2" s="1"/>
  <c r="CX1037" i="2" s="1"/>
  <c r="CR1035" i="2"/>
  <c r="CT1035" i="2" s="1"/>
  <c r="CR1036" i="2" l="1"/>
  <c r="CT1036" i="2" s="1"/>
  <c r="CV1037" i="2" a="1"/>
  <c r="CV1037" i="2" s="1"/>
  <c r="CO1037" i="2"/>
  <c r="CN1038" i="2" s="1"/>
  <c r="CX1038" i="2" s="1"/>
  <c r="CQ1037" i="2"/>
  <c r="CS1037" i="2" s="1"/>
  <c r="CP1037" i="2"/>
  <c r="CP1038" i="2" l="1"/>
  <c r="CV1038" i="2" a="1"/>
  <c r="CV1038" i="2" s="1"/>
  <c r="CO1038" i="2"/>
  <c r="CN1039" i="2" s="1"/>
  <c r="CX1039" i="2" s="1"/>
  <c r="CQ1038" i="2"/>
  <c r="CS1038" i="2" s="1"/>
  <c r="CR1037" i="2"/>
  <c r="CT1037" i="2" s="1"/>
  <c r="CQ1039" i="2" l="1"/>
  <c r="CS1039" i="2" s="1"/>
  <c r="CV1039" i="2" a="1"/>
  <c r="CV1039" i="2" s="1"/>
  <c r="CR1038" i="2"/>
  <c r="CT1038" i="2" s="1"/>
  <c r="CO1039" i="2"/>
  <c r="CP1039" i="2"/>
  <c r="CN1040" i="2" l="1"/>
  <c r="CX1040" i="2" s="1"/>
  <c r="CQ1040" i="2"/>
  <c r="CS1040" i="2" s="1"/>
  <c r="CV1040" i="2" a="1"/>
  <c r="CV1040" i="2" s="1"/>
  <c r="CR1039" i="2"/>
  <c r="CT1039" i="2" s="1"/>
  <c r="CP1040" i="2"/>
  <c r="CO1040" i="2"/>
  <c r="CN1041" i="2" s="1"/>
  <c r="CX1041" i="2" s="1"/>
  <c r="CO1041" i="2" l="1"/>
  <c r="CV1041" i="2" a="1"/>
  <c r="CV1041" i="2" s="1"/>
  <c r="CR1040" i="2"/>
  <c r="CT1040" i="2" s="1"/>
  <c r="CQ1041" i="2"/>
  <c r="CS1041" i="2" s="1"/>
  <c r="CP1041" i="2"/>
  <c r="CN1042" i="2" l="1"/>
  <c r="CX1042" i="2" s="1"/>
  <c r="CV1042" i="2" l="1" a="1"/>
  <c r="CV1042" i="2" s="1"/>
  <c r="CO1042" i="2"/>
  <c r="CN1043" i="2" s="1"/>
  <c r="CX1043" i="2" s="1"/>
  <c r="CR1041" i="2"/>
  <c r="CT1041" i="2" s="1"/>
  <c r="CQ1042" i="2"/>
  <c r="CS1042" i="2" s="1"/>
  <c r="CP1042" i="2"/>
  <c r="CP1043" i="2" l="1"/>
  <c r="CV1043" i="2" a="1"/>
  <c r="CV1043" i="2" s="1"/>
  <c r="CR1042" i="2"/>
  <c r="CT1042" i="2" s="1"/>
  <c r="CQ1043" i="2"/>
  <c r="CS1043" i="2" s="1"/>
  <c r="CO1043" i="2"/>
  <c r="CN1044" i="2" s="1"/>
  <c r="CX1044" i="2" s="1"/>
  <c r="CQ1044" i="2" l="1"/>
  <c r="CS1044" i="2" s="1"/>
  <c r="CV1044" i="2" a="1"/>
  <c r="CV1044" i="2" s="1"/>
  <c r="CR1043" i="2"/>
  <c r="CT1043" i="2" s="1"/>
  <c r="CO1044" i="2"/>
  <c r="CN1045" i="2" s="1"/>
  <c r="CX1045" i="2" s="1"/>
  <c r="CP1044" i="2"/>
  <c r="CQ1045" i="2" l="1"/>
  <c r="CS1045" i="2" s="1"/>
  <c r="CV1045" i="2" a="1"/>
  <c r="CV1045" i="2" s="1"/>
  <c r="CR1044" i="2"/>
  <c r="CT1044" i="2" s="1"/>
  <c r="CP1045" i="2"/>
  <c r="CO1045" i="2"/>
  <c r="CN1046" i="2" s="1"/>
  <c r="CX1046" i="2" s="1"/>
  <c r="CO1046" i="2" l="1"/>
  <c r="CV1046" i="2" a="1"/>
  <c r="CV1046" i="2" s="1"/>
  <c r="CP1046" i="2"/>
  <c r="CR1045" i="2"/>
  <c r="CT1045" i="2" s="1"/>
  <c r="CQ1046" i="2"/>
  <c r="CS1046" i="2" s="1"/>
  <c r="CN1047" i="2" l="1"/>
  <c r="CX1047" i="2" s="1"/>
  <c r="CV1047" i="2" l="1" a="1"/>
  <c r="CV1047" i="2" s="1"/>
  <c r="CO1047" i="2"/>
  <c r="CN1048" i="2" s="1"/>
  <c r="CX1048" i="2" s="1"/>
  <c r="CP1047" i="2"/>
  <c r="CQ1047" i="2"/>
  <c r="CS1047" i="2" s="1"/>
  <c r="CR1046" i="2"/>
  <c r="CT1046" i="2" s="1"/>
  <c r="CR1047" i="2" l="1"/>
  <c r="CT1047" i="2" s="1"/>
  <c r="CV1048" i="2" a="1"/>
  <c r="CV1048" i="2" s="1"/>
  <c r="CP1048" i="2"/>
  <c r="CO1048" i="2"/>
  <c r="CN1049" i="2" s="1"/>
  <c r="CX1049" i="2" s="1"/>
  <c r="CQ1048" i="2"/>
  <c r="CS1048" i="2" s="1"/>
  <c r="CO1049" i="2" l="1"/>
  <c r="CV1049" i="2" a="1"/>
  <c r="CV1049" i="2" s="1"/>
  <c r="CR1048" i="2"/>
  <c r="CT1048" i="2" s="1"/>
  <c r="CQ1049" i="2"/>
  <c r="CS1049" i="2" s="1"/>
  <c r="CP1049" i="2"/>
  <c r="CN1050" i="2" l="1"/>
  <c r="CX1050" i="2" s="1"/>
  <c r="CV1050" i="2" l="1" a="1"/>
  <c r="CV1050" i="2" s="1"/>
  <c r="CP1050" i="2"/>
  <c r="CR1049" i="2"/>
  <c r="CT1049" i="2" s="1"/>
  <c r="CQ1050" i="2"/>
  <c r="CS1050" i="2" s="1"/>
  <c r="CO1050" i="2"/>
  <c r="CN1051" i="2" s="1"/>
  <c r="CX1051" i="2" s="1"/>
  <c r="CO1051" i="2" l="1"/>
  <c r="CV1051" i="2" a="1"/>
  <c r="CV1051" i="2" s="1"/>
  <c r="CQ1051" i="2"/>
  <c r="CS1051" i="2" s="1"/>
  <c r="CR1050" i="2"/>
  <c r="CT1050" i="2" s="1"/>
  <c r="CP1051" i="2"/>
  <c r="CN1052" i="2" l="1"/>
  <c r="CX1052" i="2" s="1"/>
  <c r="CV1052" i="2" l="1" a="1"/>
  <c r="CV1052" i="2" s="1"/>
  <c r="CR1051" i="2"/>
  <c r="CT1051" i="2" s="1"/>
  <c r="CO1052" i="2"/>
  <c r="CN1053" i="2" s="1"/>
  <c r="CX1053" i="2" s="1"/>
  <c r="CP1052" i="2"/>
  <c r="CQ1052" i="2"/>
  <c r="CS1052" i="2" s="1"/>
  <c r="CO1053" i="2" l="1"/>
  <c r="CV1053" i="2" a="1"/>
  <c r="CV1053" i="2" s="1"/>
  <c r="CP1053" i="2"/>
  <c r="CQ1053" i="2"/>
  <c r="CS1053" i="2" s="1"/>
  <c r="CR1052" i="2"/>
  <c r="CT1052" i="2" s="1"/>
  <c r="CN1054" i="2" l="1"/>
  <c r="CX1054" i="2" s="1"/>
  <c r="CV1054" i="2" l="1" a="1"/>
  <c r="CV1054" i="2" s="1"/>
  <c r="CQ1054" i="2"/>
  <c r="CS1054" i="2" s="1"/>
  <c r="CR1053" i="2"/>
  <c r="CT1053" i="2" s="1"/>
  <c r="CP1054" i="2"/>
  <c r="CO1054" i="2"/>
  <c r="CN1055" i="2" s="1"/>
  <c r="CX1055" i="2" s="1"/>
  <c r="CO1055" i="2" l="1"/>
  <c r="CV1055" i="2" a="1"/>
  <c r="CV1055" i="2" s="1"/>
  <c r="CR1054" i="2"/>
  <c r="CT1054" i="2" s="1"/>
  <c r="CQ1055" i="2"/>
  <c r="CS1055" i="2" s="1"/>
  <c r="CP1055" i="2"/>
  <c r="CN1056" i="2" l="1"/>
  <c r="CX1056" i="2" s="1"/>
  <c r="CV1056" i="2" l="1" a="1"/>
  <c r="CV1056" i="2" s="1"/>
  <c r="CR1055" i="2"/>
  <c r="CT1055" i="2" s="1"/>
  <c r="CP1056" i="2"/>
  <c r="CQ1056" i="2"/>
  <c r="CS1056" i="2" s="1"/>
  <c r="CO1056" i="2"/>
  <c r="CN1057" i="2" s="1"/>
  <c r="CX1057" i="2" s="1"/>
  <c r="CP1057" i="2" l="1"/>
  <c r="CV1057" i="2" a="1"/>
  <c r="CV1057" i="2" s="1"/>
  <c r="CR1056" i="2"/>
  <c r="CT1056" i="2" s="1"/>
  <c r="CO1057" i="2"/>
  <c r="CN1058" i="2" s="1"/>
  <c r="CX1058" i="2" s="1"/>
  <c r="CQ1057" i="2"/>
  <c r="CS1057" i="2" s="1"/>
  <c r="CR1057" i="2" l="1"/>
  <c r="CT1057" i="2" s="1"/>
  <c r="CV1058" i="2" a="1"/>
  <c r="CV1058" i="2" s="1"/>
  <c r="CP1058" i="2"/>
  <c r="CQ1058" i="2"/>
  <c r="CS1058" i="2" s="1"/>
  <c r="CO1058" i="2"/>
  <c r="CN1059" i="2" s="1"/>
  <c r="CX1059" i="2" s="1"/>
  <c r="CQ1059" i="2" l="1"/>
  <c r="CS1059" i="2" s="1"/>
  <c r="CV1059" i="2" a="1"/>
  <c r="CV1059" i="2" s="1"/>
  <c r="CR1058" i="2"/>
  <c r="CT1058" i="2" s="1"/>
  <c r="CO1059" i="2"/>
  <c r="CN1060" i="2" s="1"/>
  <c r="CX1060" i="2" s="1"/>
  <c r="CP1059" i="2"/>
  <c r="CO1060" i="2" l="1"/>
  <c r="CV1060" i="2" a="1"/>
  <c r="CV1060" i="2" s="1"/>
  <c r="CQ1060" i="2"/>
  <c r="CS1060" i="2" s="1"/>
  <c r="CR1059" i="2"/>
  <c r="CT1059" i="2" s="1"/>
  <c r="CP1060" i="2"/>
  <c r="CN1061" i="2" l="1"/>
  <c r="CX1061" i="2" s="1"/>
  <c r="CV1061" i="2" l="1" a="1"/>
  <c r="CV1061" i="2" s="1"/>
  <c r="CR1060" i="2"/>
  <c r="CT1060" i="2" s="1"/>
  <c r="CO1061" i="2"/>
  <c r="CN1062" i="2" s="1"/>
  <c r="CX1062" i="2" s="1"/>
  <c r="CP1061" i="2"/>
  <c r="CQ1061" i="2"/>
  <c r="CS1061" i="2" s="1"/>
  <c r="CQ1062" i="2" l="1"/>
  <c r="CS1062" i="2" s="1"/>
  <c r="CV1062" i="2" a="1"/>
  <c r="CV1062" i="2" s="1"/>
  <c r="CR1061" i="2"/>
  <c r="CT1061" i="2" s="1"/>
  <c r="CO1062" i="2"/>
  <c r="CN1063" i="2" s="1"/>
  <c r="CX1063" i="2" s="1"/>
  <c r="CP1062" i="2"/>
  <c r="CR1062" i="2" l="1"/>
  <c r="CT1062" i="2" s="1"/>
  <c r="CV1063" i="2" a="1"/>
  <c r="CV1063" i="2" s="1"/>
  <c r="CQ1063" i="2"/>
  <c r="CS1063" i="2" s="1"/>
  <c r="CP1063" i="2"/>
  <c r="CO1063" i="2"/>
  <c r="CN1064" i="2" s="1"/>
  <c r="CX1064" i="2" s="1"/>
  <c r="CO1064" i="2" l="1"/>
  <c r="CV1064" i="2" a="1"/>
  <c r="CV1064" i="2" s="1"/>
  <c r="CQ1064" i="2"/>
  <c r="CS1064" i="2" s="1"/>
  <c r="CR1063" i="2"/>
  <c r="CT1063" i="2" s="1"/>
  <c r="CP1064" i="2"/>
  <c r="CN1065" i="2" l="1"/>
  <c r="CX1065" i="2" s="1"/>
  <c r="CV1065" i="2" l="1" a="1"/>
  <c r="CV1065" i="2" s="1"/>
  <c r="CP1065" i="2"/>
  <c r="CR1064" i="2"/>
  <c r="CT1064" i="2" s="1"/>
  <c r="CO1065" i="2"/>
  <c r="CN1066" i="2" s="1"/>
  <c r="CX1066" i="2" s="1"/>
  <c r="CQ1065" i="2"/>
  <c r="CS1065" i="2" s="1"/>
  <c r="CP1066" i="2" l="1"/>
  <c r="CV1066" i="2" a="1"/>
  <c r="CV1066" i="2" s="1"/>
  <c r="CO1066" i="2"/>
  <c r="CN1067" i="2" s="1"/>
  <c r="CX1067" i="2" s="1"/>
  <c r="CQ1066" i="2"/>
  <c r="CS1066" i="2" s="1"/>
  <c r="CR1065" i="2"/>
  <c r="CT1065" i="2" s="1"/>
  <c r="CR1066" i="2" l="1"/>
  <c r="CT1066" i="2" s="1"/>
  <c r="CV1067" i="2" a="1"/>
  <c r="CV1067" i="2" s="1"/>
  <c r="CQ1067" i="2"/>
  <c r="CS1067" i="2" s="1"/>
  <c r="CO1067" i="2"/>
  <c r="CN1068" i="2" s="1"/>
  <c r="CX1068" i="2" s="1"/>
  <c r="CP1067" i="2"/>
  <c r="CP1068" i="2" l="1"/>
  <c r="CV1068" i="2" a="1"/>
  <c r="CV1068" i="2" s="1"/>
  <c r="CR1067" i="2"/>
  <c r="CT1067" i="2" s="1"/>
  <c r="CQ1068" i="2"/>
  <c r="CS1068" i="2" s="1"/>
  <c r="CO1068" i="2"/>
  <c r="CN1069" i="2" s="1"/>
  <c r="CX1069" i="2" s="1"/>
  <c r="CO1069" i="2" l="1"/>
  <c r="CV1069" i="2" a="1"/>
  <c r="CV1069" i="2" s="1"/>
  <c r="CP1069" i="2"/>
  <c r="CQ1069" i="2"/>
  <c r="CS1069" i="2" s="1"/>
  <c r="CR1068" i="2"/>
  <c r="CT1068" i="2" s="1"/>
  <c r="CN1070" i="2" l="1"/>
  <c r="CX1070" i="2" s="1"/>
  <c r="CV1070" i="2" l="1" a="1"/>
  <c r="CV1070" i="2" s="1"/>
  <c r="CO1070" i="2"/>
  <c r="CN1071" i="2" s="1"/>
  <c r="CX1071" i="2" s="1"/>
  <c r="CR1069" i="2"/>
  <c r="CT1069" i="2" s="1"/>
  <c r="CQ1070" i="2"/>
  <c r="CS1070" i="2" s="1"/>
  <c r="CP1070" i="2"/>
  <c r="CO1071" i="2" l="1"/>
  <c r="CV1071" i="2" a="1"/>
  <c r="CV1071" i="2" s="1"/>
  <c r="CQ1071" i="2"/>
  <c r="CS1071" i="2" s="1"/>
  <c r="CR1070" i="2"/>
  <c r="CT1070" i="2" s="1"/>
  <c r="CP1071" i="2"/>
  <c r="CN1072" i="2" l="1"/>
  <c r="CX1072" i="2" s="1"/>
  <c r="CV1072" i="2" l="1" a="1"/>
  <c r="CV1072" i="2" s="1"/>
  <c r="CP1072" i="2"/>
  <c r="CO1072" i="2"/>
  <c r="CN1073" i="2" s="1"/>
  <c r="CX1073" i="2" s="1"/>
  <c r="CR1071" i="2"/>
  <c r="CT1071" i="2" s="1"/>
  <c r="CQ1072" i="2"/>
  <c r="CS1072" i="2" s="1"/>
  <c r="CR1072" i="2" l="1"/>
  <c r="CT1072" i="2" s="1"/>
  <c r="CV1073" i="2" a="1"/>
  <c r="CV1073" i="2" s="1"/>
  <c r="CQ1073" i="2"/>
  <c r="CS1073" i="2" s="1"/>
  <c r="CO1073" i="2"/>
  <c r="CN1074" i="2" s="1"/>
  <c r="CX1074" i="2" s="1"/>
  <c r="CP1073" i="2"/>
  <c r="CQ1074" i="2" l="1"/>
  <c r="CS1074" i="2" s="1"/>
  <c r="CV1074" i="2" a="1"/>
  <c r="CV1074" i="2" s="1"/>
  <c r="CR1073" i="2"/>
  <c r="CT1073" i="2" s="1"/>
  <c r="CP1074" i="2"/>
  <c r="CO1074" i="2"/>
  <c r="CN1075" i="2" s="1"/>
  <c r="CX1075" i="2" s="1"/>
  <c r="CQ1075" i="2" l="1"/>
  <c r="CS1075" i="2" s="1"/>
  <c r="CV1075" i="2" a="1"/>
  <c r="CV1075" i="2" s="1"/>
  <c r="CP1075" i="2"/>
  <c r="CR1074" i="2"/>
  <c r="CT1074" i="2" s="1"/>
  <c r="CO1075" i="2"/>
  <c r="CN1076" i="2" s="1"/>
  <c r="CX1076" i="2" s="1"/>
  <c r="CP1076" i="2" l="1"/>
  <c r="CV1076" i="2" a="1"/>
  <c r="CV1076" i="2" s="1"/>
  <c r="CQ1076" i="2"/>
  <c r="CS1076" i="2" s="1"/>
  <c r="CO1076" i="2"/>
  <c r="CN1077" i="2" s="1"/>
  <c r="CX1077" i="2" s="1"/>
  <c r="CR1075" i="2"/>
  <c r="CT1075" i="2" s="1"/>
  <c r="CO1077" i="2" l="1"/>
  <c r="CV1077" i="2" a="1"/>
  <c r="CV1077" i="2" s="1"/>
  <c r="CR1076" i="2"/>
  <c r="CT1076" i="2" s="1"/>
  <c r="CP1077" i="2"/>
  <c r="CQ1077" i="2"/>
  <c r="CS1077" i="2" s="1"/>
  <c r="CN1078" i="2" l="1"/>
  <c r="CX1078" i="2" s="1"/>
  <c r="CV1078" i="2" l="1" a="1"/>
  <c r="CV1078" i="2" s="1"/>
  <c r="CR1077" i="2"/>
  <c r="CT1077" i="2" s="1"/>
  <c r="CQ1078" i="2"/>
  <c r="CS1078" i="2" s="1"/>
  <c r="CO1078" i="2"/>
  <c r="CN1079" i="2" s="1"/>
  <c r="CX1079" i="2" s="1"/>
  <c r="CP1078" i="2"/>
  <c r="CO1079" i="2" l="1"/>
  <c r="CV1079" i="2" a="1"/>
  <c r="CV1079" i="2" s="1"/>
  <c r="CP1079" i="2"/>
  <c r="CR1078" i="2"/>
  <c r="CT1078" i="2" s="1"/>
  <c r="CQ1079" i="2"/>
  <c r="CS1079" i="2" s="1"/>
  <c r="CN1080" i="2" l="1"/>
  <c r="CX1080" i="2" s="1"/>
  <c r="CV1080" i="2" l="1" a="1"/>
  <c r="CV1080" i="2" s="1"/>
  <c r="CR1079" i="2"/>
  <c r="CT1079" i="2" s="1"/>
  <c r="CO1080" i="2"/>
  <c r="CN1081" i="2" s="1"/>
  <c r="CX1081" i="2" s="1"/>
  <c r="CQ1080" i="2"/>
  <c r="CS1080" i="2" s="1"/>
  <c r="CP1080" i="2"/>
  <c r="CR1080" i="2" l="1"/>
  <c r="CT1080" i="2" s="1"/>
  <c r="CV1081" i="2" a="1"/>
  <c r="CV1081" i="2" s="1"/>
  <c r="CP1081" i="2"/>
  <c r="CQ1081" i="2"/>
  <c r="CS1081" i="2" s="1"/>
  <c r="CO1081" i="2"/>
  <c r="CN1082" i="2" s="1"/>
  <c r="CX1082" i="2" s="1"/>
  <c r="CQ1082" i="2" l="1"/>
  <c r="CS1082" i="2" s="1"/>
  <c r="CV1082" i="2" a="1"/>
  <c r="CV1082" i="2" s="1"/>
  <c r="CP1082" i="2"/>
  <c r="CR1081" i="2"/>
  <c r="CT1081" i="2" s="1"/>
  <c r="CO1082" i="2"/>
  <c r="CN1083" i="2" s="1"/>
  <c r="CX1083" i="2" s="1"/>
  <c r="CQ1083" i="2" l="1"/>
  <c r="CS1083" i="2" s="1"/>
  <c r="CV1083" i="2" a="1"/>
  <c r="CV1083" i="2" s="1"/>
  <c r="CR1082" i="2"/>
  <c r="CT1082" i="2" s="1"/>
  <c r="CO1083" i="2"/>
  <c r="CN1084" i="2" s="1"/>
  <c r="CX1084" i="2" s="1"/>
  <c r="CP1083" i="2"/>
  <c r="CO1084" i="2" l="1"/>
  <c r="CV1084" i="2" a="1"/>
  <c r="CV1084" i="2" s="1"/>
  <c r="CP1084" i="2"/>
  <c r="CQ1084" i="2"/>
  <c r="CS1084" i="2" s="1"/>
  <c r="CR1083" i="2"/>
  <c r="CT1083" i="2" s="1"/>
  <c r="CN1085" i="2" l="1"/>
  <c r="CX1085" i="2" s="1"/>
  <c r="CV1085" i="2" l="1" a="1"/>
  <c r="CV1085" i="2" s="1"/>
  <c r="CP1085" i="2"/>
  <c r="CR1084" i="2"/>
  <c r="CT1084" i="2" s="1"/>
  <c r="CQ1085" i="2"/>
  <c r="CS1085" i="2" s="1"/>
  <c r="CO1085" i="2"/>
  <c r="CN1086" i="2" s="1"/>
  <c r="CX1086" i="2" s="1"/>
  <c r="CP1086" i="2" l="1"/>
  <c r="CV1086" i="2" a="1"/>
  <c r="CV1086" i="2" s="1"/>
  <c r="CQ1086" i="2"/>
  <c r="CS1086" i="2" s="1"/>
  <c r="CO1086" i="2"/>
  <c r="CN1087" i="2" s="1"/>
  <c r="CX1087" i="2" s="1"/>
  <c r="CR1085" i="2"/>
  <c r="CT1085" i="2" s="1"/>
  <c r="CQ1087" i="2" l="1"/>
  <c r="CS1087" i="2" s="1"/>
  <c r="CV1087" i="2" a="1"/>
  <c r="CV1087" i="2" s="1"/>
  <c r="CR1086" i="2"/>
  <c r="CT1086" i="2" s="1"/>
  <c r="CO1087" i="2"/>
  <c r="CN1088" i="2" s="1"/>
  <c r="CX1088" i="2" s="1"/>
  <c r="CP1087" i="2"/>
  <c r="CQ1088" i="2" l="1"/>
  <c r="CS1088" i="2" s="1"/>
  <c r="CV1088" i="2" a="1"/>
  <c r="CV1088" i="2" s="1"/>
  <c r="CR1087" i="2"/>
  <c r="CT1087" i="2" s="1"/>
  <c r="CO1088" i="2"/>
  <c r="CN1089" i="2" s="1"/>
  <c r="CX1089" i="2" s="1"/>
  <c r="CP1088" i="2"/>
  <c r="CO1089" i="2" l="1"/>
  <c r="CV1089" i="2" a="1"/>
  <c r="CV1089" i="2" s="1"/>
  <c r="CP1089" i="2"/>
  <c r="CQ1089" i="2"/>
  <c r="CS1089" i="2" s="1"/>
  <c r="CR1088" i="2"/>
  <c r="CT1088" i="2" s="1"/>
  <c r="CN1090" i="2" l="1"/>
  <c r="CX1090" i="2" s="1"/>
  <c r="CV1090" i="2" l="1" a="1"/>
  <c r="CV1090" i="2" s="1"/>
  <c r="CP1090" i="2"/>
  <c r="CQ1090" i="2"/>
  <c r="CS1090" i="2" s="1"/>
  <c r="CO1090" i="2"/>
  <c r="CN1091" i="2" s="1"/>
  <c r="CX1091" i="2" s="1"/>
  <c r="CR1089" i="2"/>
  <c r="CT1089" i="2" s="1"/>
  <c r="CQ1091" i="2" l="1"/>
  <c r="CS1091" i="2" s="1"/>
  <c r="CV1091" i="2" a="1"/>
  <c r="CV1091" i="2" s="1"/>
  <c r="CR1090" i="2"/>
  <c r="CT1090" i="2" s="1"/>
  <c r="CP1091" i="2"/>
  <c r="CO1091" i="2"/>
  <c r="CN1092" i="2" s="1"/>
  <c r="CX1092" i="2" s="1"/>
  <c r="CR1091" i="2" l="1"/>
  <c r="CT1091" i="2" s="1"/>
  <c r="CV1092" i="2" a="1"/>
  <c r="CV1092" i="2" s="1"/>
  <c r="CQ1092" i="2"/>
  <c r="CS1092" i="2" s="1"/>
  <c r="CO1092" i="2"/>
  <c r="CN1093" i="2" s="1"/>
  <c r="CX1093" i="2" s="1"/>
  <c r="CP1092" i="2"/>
  <c r="CP1093" i="2" l="1"/>
  <c r="CV1093" i="2" a="1"/>
  <c r="CV1093" i="2" s="1"/>
  <c r="CQ1093" i="2"/>
  <c r="CS1093" i="2" s="1"/>
  <c r="CO1093" i="2"/>
  <c r="CN1094" i="2" s="1"/>
  <c r="CX1094" i="2" s="1"/>
  <c r="CR1092" i="2"/>
  <c r="CT1092" i="2" s="1"/>
  <c r="CP1094" i="2" l="1"/>
  <c r="CV1094" i="2" a="1"/>
  <c r="CV1094" i="2" s="1"/>
  <c r="CR1093" i="2"/>
  <c r="CT1093" i="2" s="1"/>
  <c r="CO1094" i="2"/>
  <c r="CN1095" i="2" s="1"/>
  <c r="CX1095" i="2" s="1"/>
  <c r="CQ1094" i="2"/>
  <c r="CS1094" i="2" s="1"/>
  <c r="CR1094" i="2" l="1"/>
  <c r="CT1094" i="2" s="1"/>
  <c r="CV1095" i="2" a="1"/>
  <c r="CV1095" i="2" s="1"/>
  <c r="CO1095" i="2"/>
  <c r="CN1096" i="2" s="1"/>
  <c r="CX1096" i="2" s="1"/>
  <c r="CQ1095" i="2"/>
  <c r="CS1095" i="2" s="1"/>
  <c r="CP1095" i="2"/>
  <c r="CO1096" i="2" l="1"/>
  <c r="CV1096" i="2" a="1"/>
  <c r="CV1096" i="2" s="1"/>
  <c r="CQ1096" i="2"/>
  <c r="CS1096" i="2" s="1"/>
  <c r="CR1095" i="2"/>
  <c r="CT1095" i="2" s="1"/>
  <c r="CP1096" i="2"/>
  <c r="CN1097" i="2" l="1"/>
  <c r="CX1097" i="2" s="1"/>
  <c r="CV1097" i="2" l="1" a="1"/>
  <c r="CV1097" i="2" s="1"/>
  <c r="CO1097" i="2"/>
  <c r="CN1098" i="2" s="1"/>
  <c r="CX1098" i="2" s="1"/>
  <c r="CQ1097" i="2"/>
  <c r="CS1097" i="2" s="1"/>
  <c r="CR1096" i="2"/>
  <c r="CT1096" i="2" s="1"/>
  <c r="CP1097" i="2"/>
  <c r="CQ1098" i="2" l="1"/>
  <c r="CS1098" i="2" s="1"/>
  <c r="CV1098" i="2" a="1"/>
  <c r="CV1098" i="2" s="1"/>
  <c r="CR1097" i="2"/>
  <c r="CT1097" i="2" s="1"/>
  <c r="CP1098" i="2"/>
  <c r="CO1098" i="2"/>
  <c r="CN1099" i="2" s="1"/>
  <c r="CX1099" i="2" s="1"/>
  <c r="CQ1099" i="2" l="1"/>
  <c r="CS1099" i="2" s="1"/>
  <c r="CV1099" i="2" a="1"/>
  <c r="CV1099" i="2" s="1"/>
  <c r="CP1099" i="2"/>
  <c r="CR1098" i="2"/>
  <c r="CT1098" i="2" s="1"/>
  <c r="CO1099" i="2"/>
  <c r="CN1100" i="2" s="1"/>
  <c r="CX1100" i="2" s="1"/>
  <c r="CQ1100" i="2" l="1"/>
  <c r="CS1100" i="2" s="1"/>
  <c r="CV1100" i="2" a="1"/>
  <c r="CV1100" i="2" s="1"/>
  <c r="CR1099" i="2"/>
  <c r="CT1099" i="2" s="1"/>
  <c r="CO1100" i="2"/>
  <c r="CP1100" i="2"/>
  <c r="CN1101" i="2" l="1"/>
  <c r="CX1101" i="2" s="1"/>
  <c r="CR1100" i="2"/>
  <c r="CT1100" i="2" s="1"/>
  <c r="CV1101" i="2" a="1"/>
  <c r="CV1101" i="2" s="1"/>
  <c r="CQ1101" i="2"/>
  <c r="CS1101" i="2" s="1"/>
  <c r="CP1101" i="2"/>
  <c r="CO1101" i="2"/>
  <c r="CN1102" i="2" s="1"/>
  <c r="CX1102" i="2" s="1"/>
  <c r="CP1102" i="2" l="1"/>
  <c r="CV1102" i="2" a="1"/>
  <c r="CV1102" i="2" s="1"/>
  <c r="CO1102" i="2"/>
  <c r="CN1103" i="2" s="1"/>
  <c r="CX1103" i="2" s="1"/>
  <c r="CQ1102" i="2"/>
  <c r="CS1102" i="2" s="1"/>
  <c r="CR1101" i="2"/>
  <c r="CT1101" i="2" s="1"/>
  <c r="CO1103" i="2" l="1"/>
  <c r="CV1103" i="2" a="1"/>
  <c r="CV1103" i="2" s="1"/>
  <c r="CR1102" i="2"/>
  <c r="CT1102" i="2" s="1"/>
  <c r="CP1103" i="2"/>
  <c r="CQ1103" i="2"/>
  <c r="CS1103" i="2" s="1"/>
  <c r="CN1104" i="2" l="1"/>
  <c r="CX1104" i="2" s="1"/>
  <c r="CV1104" i="2" l="1" a="1"/>
  <c r="CV1104" i="2" s="1"/>
  <c r="CR1103" i="2"/>
  <c r="CT1103" i="2" s="1"/>
  <c r="CO1104" i="2"/>
  <c r="CN1105" i="2" s="1"/>
  <c r="CX1105" i="2" s="1"/>
  <c r="CQ1104" i="2"/>
  <c r="CS1104" i="2" s="1"/>
  <c r="CP1104" i="2"/>
  <c r="CO1105" i="2" l="1"/>
  <c r="CV1105" i="2" a="1"/>
  <c r="CV1105" i="2" s="1"/>
  <c r="CR1104" i="2"/>
  <c r="CT1104" i="2" s="1"/>
  <c r="CQ1105" i="2"/>
  <c r="CS1105" i="2" s="1"/>
  <c r="CP1105" i="2"/>
  <c r="CN1106" i="2" l="1"/>
  <c r="CX1106" i="2" s="1"/>
  <c r="CV1106" i="2" l="1" a="1"/>
  <c r="CV1106" i="2" s="1"/>
  <c r="CO1106" i="2"/>
  <c r="CN1107" i="2" s="1"/>
  <c r="CX1107" i="2" s="1"/>
  <c r="CP1106" i="2"/>
  <c r="CR1105" i="2"/>
  <c r="CT1105" i="2" s="1"/>
  <c r="CQ1106" i="2"/>
  <c r="CS1106" i="2" s="1"/>
  <c r="CR1106" i="2" l="1"/>
  <c r="CT1106" i="2" s="1"/>
  <c r="CV1107" i="2" a="1"/>
  <c r="CV1107" i="2" s="1"/>
  <c r="CP1107" i="2"/>
  <c r="CQ1107" i="2"/>
  <c r="CS1107" i="2" s="1"/>
  <c r="CO1107" i="2"/>
  <c r="CN1108" i="2" s="1"/>
  <c r="CX1108" i="2" s="1"/>
  <c r="CQ1108" i="2" l="1"/>
  <c r="CS1108" i="2" s="1"/>
  <c r="CV1108" i="2" a="1"/>
  <c r="CV1108" i="2" s="1"/>
  <c r="CR1107" i="2"/>
  <c r="CT1107" i="2" s="1"/>
  <c r="CP1108" i="2"/>
  <c r="CO1108" i="2"/>
  <c r="CN1109" i="2" s="1"/>
  <c r="CX1109" i="2" s="1"/>
  <c r="CO1109" i="2" l="1"/>
  <c r="CV1109" i="2" a="1"/>
  <c r="CV1109" i="2" s="1"/>
  <c r="CR1108" i="2"/>
  <c r="CT1108" i="2" s="1"/>
  <c r="CQ1109" i="2"/>
  <c r="CS1109" i="2" s="1"/>
  <c r="CP1109" i="2"/>
  <c r="CN1110" i="2" l="1"/>
  <c r="CX1110" i="2" s="1"/>
  <c r="CV1110" i="2" l="1" a="1"/>
  <c r="CV1110" i="2" s="1"/>
  <c r="CP1110" i="2"/>
  <c r="CQ1110" i="2"/>
  <c r="CS1110" i="2" s="1"/>
  <c r="CR1109" i="2"/>
  <c r="CT1109" i="2" s="1"/>
  <c r="CO1110" i="2"/>
  <c r="CN1111" i="2" s="1"/>
  <c r="CX1111" i="2" s="1"/>
  <c r="CP1111" i="2" l="1"/>
  <c r="CV1111" i="2" a="1"/>
  <c r="CV1111" i="2" s="1"/>
  <c r="CO1111" i="2"/>
  <c r="CN1112" i="2" s="1"/>
  <c r="CX1112" i="2" s="1"/>
  <c r="CR1110" i="2"/>
  <c r="CT1110" i="2" s="1"/>
  <c r="CQ1111" i="2"/>
  <c r="CS1111" i="2" s="1"/>
  <c r="CP1112" i="2" l="1"/>
  <c r="CV1112" i="2" a="1"/>
  <c r="CV1112" i="2" s="1"/>
  <c r="CO1112" i="2"/>
  <c r="CN1113" i="2" s="1"/>
  <c r="CX1113" i="2" s="1"/>
  <c r="CQ1112" i="2"/>
  <c r="CS1112" i="2" s="1"/>
  <c r="CR1111" i="2"/>
  <c r="CT1111" i="2" s="1"/>
  <c r="CO1113" i="2" l="1"/>
  <c r="CV1113" i="2" a="1"/>
  <c r="CV1113" i="2" s="1"/>
  <c r="CR1112" i="2"/>
  <c r="CT1112" i="2" s="1"/>
  <c r="CP1113" i="2"/>
  <c r="CQ1113" i="2"/>
  <c r="CS1113" i="2" s="1"/>
  <c r="CN1114" i="2" l="1"/>
  <c r="CX1114" i="2" s="1"/>
  <c r="CV1114" i="2" l="1" a="1"/>
  <c r="CV1114" i="2" s="1"/>
  <c r="CQ1114" i="2"/>
  <c r="CS1114" i="2" s="1"/>
  <c r="CO1114" i="2"/>
  <c r="CR1113" i="2"/>
  <c r="CT1113" i="2" s="1"/>
  <c r="CP1114" i="2"/>
  <c r="CN1115" i="2" l="1"/>
  <c r="CX1115" i="2" s="1"/>
  <c r="CP1115" i="2"/>
  <c r="CR1114" i="2"/>
  <c r="CT1114" i="2" s="1"/>
  <c r="CO1115" i="2"/>
  <c r="CN1116" i="2" s="1"/>
  <c r="CX1116" i="2" s="1"/>
  <c r="CV1115" i="2" l="1" a="1"/>
  <c r="CV1115" i="2" s="1"/>
  <c r="CQ1115" i="2"/>
  <c r="CS1115" i="2" s="1"/>
  <c r="CP1116" i="2"/>
  <c r="CV1116" i="2" a="1"/>
  <c r="CV1116" i="2" s="1"/>
  <c r="CR1115" i="2"/>
  <c r="CT1115" i="2" s="1"/>
  <c r="CQ1116" i="2"/>
  <c r="CS1116" i="2" s="1"/>
  <c r="CO1116" i="2"/>
  <c r="CN1117" i="2" s="1"/>
  <c r="CX1117" i="2" s="1"/>
  <c r="CR1116" i="2" l="1"/>
  <c r="CT1116" i="2" s="1"/>
  <c r="CV1117" i="2" a="1"/>
  <c r="CV1117" i="2" s="1"/>
  <c r="CQ1117" i="2"/>
  <c r="CS1117" i="2" s="1"/>
  <c r="CO1117" i="2"/>
  <c r="CN1118" i="2" s="1"/>
  <c r="CX1118" i="2" s="1"/>
  <c r="CP1117" i="2"/>
  <c r="CR1117" i="2" l="1"/>
  <c r="CT1117" i="2" s="1"/>
  <c r="CV1118" i="2" a="1"/>
  <c r="CV1118" i="2" s="1"/>
  <c r="CO1118" i="2"/>
  <c r="CQ1118" i="2"/>
  <c r="CS1118" i="2" s="1"/>
  <c r="CP1118" i="2"/>
  <c r="CN1119" i="2" l="1"/>
  <c r="CX1119" i="2" s="1"/>
  <c r="CP1119" i="2"/>
  <c r="CQ1119" i="2" l="1"/>
  <c r="CS1119" i="2" s="1"/>
  <c r="CR1118" i="2"/>
  <c r="CT1118" i="2" s="1"/>
  <c r="CV1119" i="2" a="1"/>
  <c r="CV1119" i="2" s="1"/>
  <c r="CO1119" i="2"/>
  <c r="CN1120" i="2" s="1"/>
  <c r="CX1120" i="2" s="1"/>
  <c r="CV1120" i="2" l="1" a="1"/>
  <c r="CV1120" i="2" s="1"/>
  <c r="CQ1120" i="2"/>
  <c r="CS1120" i="2" s="1"/>
  <c r="CR1119" i="2"/>
  <c r="CT1119" i="2" s="1"/>
  <c r="CO1120" i="2"/>
  <c r="CN1121" i="2" s="1"/>
  <c r="CX1121" i="2" s="1"/>
  <c r="CP1120" i="2"/>
  <c r="CR1120" i="2" l="1"/>
  <c r="CT1120" i="2" s="1"/>
  <c r="CV1121" i="2" a="1"/>
  <c r="CV1121" i="2" s="1"/>
  <c r="CP1121" i="2"/>
  <c r="CQ1121" i="2"/>
  <c r="CS1121" i="2" s="1"/>
  <c r="CO1121" i="2"/>
  <c r="CN1122" i="2" s="1"/>
  <c r="CX1122" i="2" s="1"/>
  <c r="CP1122" i="2" l="1"/>
  <c r="CV1122" i="2" a="1"/>
  <c r="CV1122" i="2" s="1"/>
  <c r="CR1121" i="2"/>
  <c r="CT1121" i="2" s="1"/>
  <c r="CQ1122" i="2"/>
  <c r="CS1122" i="2" s="1"/>
  <c r="CO1122" i="2"/>
  <c r="CN1123" i="2" s="1"/>
  <c r="CX1123" i="2" s="1"/>
  <c r="CO1123" i="2" l="1"/>
  <c r="CV1123" i="2" a="1"/>
  <c r="CV1123" i="2" s="1"/>
  <c r="CQ1123" i="2"/>
  <c r="CS1123" i="2" s="1"/>
  <c r="CP1123" i="2"/>
  <c r="CR1122" i="2"/>
  <c r="CT1122" i="2" s="1"/>
  <c r="CN1124" i="2" l="1"/>
  <c r="CX1124" i="2" s="1"/>
  <c r="CV1124" i="2" l="1" a="1"/>
  <c r="CV1124" i="2" s="1"/>
  <c r="CR1123" i="2"/>
  <c r="CT1123" i="2" s="1"/>
  <c r="CO1124" i="2"/>
  <c r="CN1125" i="2" s="1"/>
  <c r="CX1125" i="2" s="1"/>
  <c r="CP1124" i="2"/>
  <c r="CQ1124" i="2"/>
  <c r="CS1124" i="2" s="1"/>
  <c r="CR1124" i="2" l="1"/>
  <c r="CT1124" i="2" s="1"/>
  <c r="CV1125" i="2" a="1"/>
  <c r="CV1125" i="2" s="1"/>
  <c r="CP1125" i="2"/>
  <c r="CQ1125" i="2"/>
  <c r="CS1125" i="2" s="1"/>
  <c r="CO1125" i="2"/>
  <c r="CN1126" i="2" s="1"/>
  <c r="CX1126" i="2" s="1"/>
  <c r="CQ1126" i="2" l="1"/>
  <c r="CS1126" i="2" s="1"/>
  <c r="CV1126" i="2" a="1"/>
  <c r="CV1126" i="2" s="1"/>
  <c r="CO1126" i="2"/>
  <c r="CN1127" i="2" s="1"/>
  <c r="CX1127" i="2" s="1"/>
  <c r="CP1126" i="2"/>
  <c r="CR1125" i="2"/>
  <c r="CT1125" i="2" s="1"/>
  <c r="CR1126" i="2" l="1"/>
  <c r="CT1126" i="2" s="1"/>
  <c r="CV1127" i="2" a="1"/>
  <c r="CV1127" i="2" s="1"/>
  <c r="CP1127" i="2"/>
  <c r="CQ1127" i="2"/>
  <c r="CS1127" i="2" s="1"/>
  <c r="CO1127" i="2"/>
  <c r="CN1128" i="2" s="1"/>
  <c r="CX1128" i="2" s="1"/>
  <c r="CO1128" i="2" l="1"/>
  <c r="CV1128" i="2" a="1"/>
  <c r="CV1128" i="2" s="1"/>
  <c r="CR1127" i="2"/>
  <c r="CT1127" i="2" s="1"/>
  <c r="CQ1128" i="2"/>
  <c r="CS1128" i="2" s="1"/>
  <c r="CP1128" i="2"/>
  <c r="CN1129" i="2" l="1"/>
  <c r="CX1129" i="2" s="1"/>
  <c r="CV1129" i="2" l="1" a="1"/>
  <c r="CV1129" i="2" s="1"/>
  <c r="CP1129" i="2"/>
  <c r="CR1128" i="2"/>
  <c r="CT1128" i="2" s="1"/>
  <c r="CQ1129" i="2"/>
  <c r="CS1129" i="2" s="1"/>
  <c r="CO1129" i="2"/>
  <c r="CN1130" i="2" s="1"/>
  <c r="CX1130" i="2" s="1"/>
  <c r="CP1130" i="2" l="1"/>
  <c r="CV1130" i="2" a="1"/>
  <c r="CV1130" i="2" s="1"/>
  <c r="CQ1130" i="2"/>
  <c r="CS1130" i="2" s="1"/>
  <c r="CR1129" i="2"/>
  <c r="CT1129" i="2" s="1"/>
  <c r="CO1130" i="2"/>
  <c r="CN1131" i="2" s="1"/>
  <c r="CX1131" i="2" s="1"/>
  <c r="CQ1131" i="2" l="1"/>
  <c r="CS1131" i="2" s="1"/>
  <c r="CV1131" i="2" a="1"/>
  <c r="CV1131" i="2" s="1"/>
  <c r="CR1130" i="2"/>
  <c r="CT1130" i="2" s="1"/>
  <c r="CP1131" i="2"/>
  <c r="CO1131" i="2"/>
  <c r="CN1132" i="2" s="1"/>
  <c r="CX1132" i="2" s="1"/>
  <c r="CP1132" i="2" l="1"/>
  <c r="CV1132" i="2" a="1"/>
  <c r="CV1132" i="2" s="1"/>
  <c r="CO1132" i="2"/>
  <c r="CN1133" i="2" s="1"/>
  <c r="CX1133" i="2" s="1"/>
  <c r="CQ1132" i="2"/>
  <c r="CS1132" i="2" s="1"/>
  <c r="CR1131" i="2"/>
  <c r="CT1131" i="2" s="1"/>
  <c r="CP1133" i="2" l="1"/>
  <c r="CV1133" i="2" a="1"/>
  <c r="CV1133" i="2" s="1"/>
  <c r="CR1132" i="2"/>
  <c r="CT1132" i="2" s="1"/>
  <c r="CQ1133" i="2"/>
  <c r="CS1133" i="2" s="1"/>
  <c r="CO1133" i="2"/>
  <c r="CN1134" i="2" s="1"/>
  <c r="CX1134" i="2" s="1"/>
  <c r="CQ1134" i="2" l="1"/>
  <c r="CS1134" i="2" s="1"/>
  <c r="CV1134" i="2" a="1"/>
  <c r="CV1134" i="2" s="1"/>
  <c r="CO1134" i="2"/>
  <c r="CN1135" i="2" s="1"/>
  <c r="CX1135" i="2" s="1"/>
  <c r="CP1134" i="2"/>
  <c r="CR1133" i="2"/>
  <c r="CT1133" i="2" s="1"/>
  <c r="CO1135" i="2" l="1"/>
  <c r="CV1135" i="2" a="1"/>
  <c r="CV1135" i="2" s="1"/>
  <c r="CQ1135" i="2"/>
  <c r="CS1135" i="2" s="1"/>
  <c r="CP1135" i="2"/>
  <c r="CR1134" i="2"/>
  <c r="CT1134" i="2" s="1"/>
  <c r="CN1136" i="2" l="1"/>
  <c r="CX1136" i="2" s="1"/>
  <c r="CV1136" i="2" l="1" a="1"/>
  <c r="CV1136" i="2" s="1"/>
  <c r="CO1136" i="2"/>
  <c r="CN1137" i="2" s="1"/>
  <c r="CX1137" i="2" s="1"/>
  <c r="CR1135" i="2"/>
  <c r="CT1135" i="2" s="1"/>
  <c r="CP1136" i="2"/>
  <c r="CQ1136" i="2"/>
  <c r="CS1136" i="2" s="1"/>
  <c r="CR1136" i="2" l="1"/>
  <c r="CT1136" i="2" s="1"/>
  <c r="CV1137" i="2" a="1"/>
  <c r="CV1137" i="2" s="1"/>
  <c r="CO1137" i="2"/>
  <c r="CN1138" i="2" s="1"/>
  <c r="CX1138" i="2" s="1"/>
  <c r="CQ1137" i="2"/>
  <c r="CS1137" i="2" s="1"/>
  <c r="CP1137" i="2"/>
  <c r="CR1137" i="2" l="1"/>
  <c r="CT1137" i="2" s="1"/>
  <c r="CV1138" i="2" a="1"/>
  <c r="CV1138" i="2" s="1"/>
  <c r="CQ1138" i="2"/>
  <c r="CS1138" i="2" s="1"/>
  <c r="CO1138" i="2"/>
  <c r="CN1139" i="2" s="1"/>
  <c r="CX1139" i="2" s="1"/>
  <c r="CP1138" i="2"/>
  <c r="CR1138" i="2" l="1"/>
  <c r="CT1138" i="2" s="1"/>
  <c r="CV1139" i="2" a="1"/>
  <c r="CV1139" i="2" s="1"/>
  <c r="CO1139" i="2"/>
  <c r="CN1140" i="2" s="1"/>
  <c r="CX1140" i="2" s="1"/>
  <c r="CP1139" i="2"/>
  <c r="CQ1139" i="2"/>
  <c r="CS1139" i="2" s="1"/>
  <c r="CR1139" i="2" l="1"/>
  <c r="CT1139" i="2" s="1"/>
  <c r="CV1140" i="2" a="1"/>
  <c r="CV1140" i="2" s="1"/>
  <c r="CQ1140" i="2"/>
  <c r="CS1140" i="2" s="1"/>
  <c r="CO1140" i="2"/>
  <c r="CN1141" i="2" s="1"/>
  <c r="CX1141" i="2" s="1"/>
  <c r="CP1140" i="2"/>
  <c r="CQ1141" i="2" l="1"/>
  <c r="CS1141" i="2" s="1"/>
  <c r="CV1141" i="2" a="1"/>
  <c r="CV1141" i="2" s="1"/>
  <c r="CO1141" i="2"/>
  <c r="CN1142" i="2" s="1"/>
  <c r="CX1142" i="2" s="1"/>
  <c r="CP1141" i="2"/>
  <c r="CR1140" i="2"/>
  <c r="CT1140" i="2" s="1"/>
  <c r="CQ1142" i="2" l="1"/>
  <c r="CS1142" i="2" s="1"/>
  <c r="CV1142" i="2" a="1"/>
  <c r="CV1142" i="2" s="1"/>
  <c r="CO1142" i="2"/>
  <c r="CN1143" i="2" s="1"/>
  <c r="CX1143" i="2" s="1"/>
  <c r="CR1141" i="2"/>
  <c r="CT1141" i="2" s="1"/>
  <c r="CP1142" i="2"/>
  <c r="CQ1143" i="2" l="1"/>
  <c r="CS1143" i="2" s="1"/>
  <c r="CV1143" i="2" a="1"/>
  <c r="CV1143" i="2" s="1"/>
  <c r="CO1143" i="2"/>
  <c r="CN1144" i="2" s="1"/>
  <c r="CX1144" i="2" s="1"/>
  <c r="CR1142" i="2"/>
  <c r="CT1142" i="2" s="1"/>
  <c r="CP1143" i="2"/>
  <c r="CQ1144" i="2" l="1"/>
  <c r="CS1144" i="2" s="1"/>
  <c r="CV1144" i="2" a="1"/>
  <c r="CV1144" i="2" s="1"/>
  <c r="CP1144" i="2"/>
  <c r="CO1144" i="2"/>
  <c r="CN1145" i="2" s="1"/>
  <c r="CX1145" i="2" s="1"/>
  <c r="CR1143" i="2"/>
  <c r="CT1143" i="2" s="1"/>
  <c r="CQ1145" i="2" l="1"/>
  <c r="CS1145" i="2" s="1"/>
  <c r="CV1145" i="2" a="1"/>
  <c r="CV1145" i="2" s="1"/>
  <c r="CP1145" i="2"/>
  <c r="CR1144" i="2"/>
  <c r="CT1144" i="2" s="1"/>
  <c r="CO1145" i="2"/>
  <c r="CN1146" i="2" s="1"/>
  <c r="CX1146" i="2" s="1"/>
  <c r="CP1146" i="2" l="1"/>
  <c r="CV1146" i="2" a="1"/>
  <c r="CV1146" i="2" s="1"/>
  <c r="CO1146" i="2"/>
  <c r="CN1147" i="2" s="1"/>
  <c r="CX1147" i="2" s="1"/>
  <c r="CQ1146" i="2"/>
  <c r="CS1146" i="2" s="1"/>
  <c r="CR1145" i="2"/>
  <c r="CT1145" i="2" s="1"/>
  <c r="CQ1147" i="2" l="1"/>
  <c r="CS1147" i="2" s="1"/>
  <c r="CV1147" i="2" a="1"/>
  <c r="CV1147" i="2" s="1"/>
  <c r="CO1147" i="2"/>
  <c r="CN1148" i="2" s="1"/>
  <c r="CX1148" i="2" s="1"/>
  <c r="CR1146" i="2"/>
  <c r="CT1146" i="2" s="1"/>
  <c r="CP1147" i="2"/>
  <c r="CP1148" i="2" l="1"/>
  <c r="CV1148" i="2" a="1"/>
  <c r="CV1148" i="2" s="1"/>
  <c r="CQ1148" i="2"/>
  <c r="CS1148" i="2" s="1"/>
  <c r="CR1147" i="2"/>
  <c r="CT1147" i="2" s="1"/>
  <c r="CO1148" i="2"/>
  <c r="CN1149" i="2" s="1"/>
  <c r="CX1149" i="2" s="1"/>
  <c r="CO1149" i="2" l="1"/>
  <c r="CV1149" i="2" a="1"/>
  <c r="CV1149" i="2" s="1"/>
  <c r="CQ1149" i="2"/>
  <c r="CS1149" i="2" s="1"/>
  <c r="CR1148" i="2"/>
  <c r="CT1148" i="2" s="1"/>
  <c r="CP1149" i="2"/>
  <c r="CN1150" i="2" l="1"/>
  <c r="CX1150" i="2" s="1"/>
  <c r="CV1150" i="2" l="1" a="1"/>
  <c r="CV1150" i="2" s="1"/>
  <c r="CP1150" i="2"/>
  <c r="CO1150" i="2"/>
  <c r="CN1151" i="2" s="1"/>
  <c r="CX1151" i="2" s="1"/>
  <c r="CQ1150" i="2"/>
  <c r="CS1150" i="2" s="1"/>
  <c r="CR1149" i="2"/>
  <c r="CT1149" i="2" s="1"/>
  <c r="CO1151" i="2" l="1"/>
  <c r="CV1151" i="2" a="1"/>
  <c r="CV1151" i="2" s="1"/>
  <c r="CR1150" i="2"/>
  <c r="CT1150" i="2" s="1"/>
  <c r="CQ1151" i="2"/>
  <c r="CS1151" i="2" s="1"/>
  <c r="CP1151" i="2"/>
  <c r="CN1152" i="2" l="1"/>
  <c r="CX1152" i="2" s="1"/>
  <c r="CV1152" i="2" l="1" a="1"/>
  <c r="CV1152" i="2" s="1"/>
  <c r="CR1151" i="2"/>
  <c r="CT1151" i="2" s="1"/>
  <c r="CQ1152" i="2"/>
  <c r="CS1152" i="2" s="1"/>
  <c r="CO1152" i="2"/>
  <c r="CN1153" i="2" s="1"/>
  <c r="CX1153" i="2" s="1"/>
  <c r="CP1152" i="2"/>
  <c r="CR1152" i="2" l="1"/>
  <c r="CT1152" i="2" s="1"/>
  <c r="CV1153" i="2" a="1"/>
  <c r="CV1153" i="2" s="1"/>
  <c r="CO1153" i="2"/>
  <c r="CN1154" i="2" s="1"/>
  <c r="CX1154" i="2" s="1"/>
  <c r="CP1153" i="2"/>
  <c r="CQ1153" i="2"/>
  <c r="CS1153" i="2" s="1"/>
  <c r="CQ1154" i="2" l="1"/>
  <c r="CS1154" i="2" s="1"/>
  <c r="CV1154" i="2" a="1"/>
  <c r="CV1154" i="2" s="1"/>
  <c r="CR1153" i="2"/>
  <c r="CT1153" i="2" s="1"/>
  <c r="CP1154" i="2"/>
  <c r="CO1154" i="2"/>
  <c r="CN1155" i="2" s="1"/>
  <c r="CX1155" i="2" s="1"/>
  <c r="CP1155" i="2" l="1"/>
  <c r="CV1155" i="2" a="1"/>
  <c r="CV1155" i="2" s="1"/>
  <c r="CQ1155" i="2"/>
  <c r="CS1155" i="2" s="1"/>
  <c r="CR1154" i="2"/>
  <c r="CT1154" i="2" s="1"/>
  <c r="CO1155" i="2"/>
  <c r="CN1156" i="2" s="1"/>
  <c r="CX1156" i="2" s="1"/>
  <c r="CO1156" i="2" l="1"/>
  <c r="CV1156" i="2" a="1"/>
  <c r="CV1156" i="2" s="1"/>
  <c r="CQ1156" i="2"/>
  <c r="CS1156" i="2" s="1"/>
  <c r="CP1156" i="2"/>
  <c r="CR1155" i="2"/>
  <c r="CT1155" i="2" s="1"/>
  <c r="CN1157" i="2" l="1"/>
  <c r="CX1157" i="2" s="1"/>
  <c r="CV1157" i="2" l="1" a="1"/>
  <c r="CV1157" i="2" s="1"/>
  <c r="CO1157" i="2"/>
  <c r="CN1158" i="2" s="1"/>
  <c r="CX1158" i="2" s="1"/>
  <c r="CQ1157" i="2"/>
  <c r="CS1157" i="2" s="1"/>
  <c r="CR1156" i="2"/>
  <c r="CT1156" i="2" s="1"/>
  <c r="CP1157" i="2"/>
  <c r="CR1157" i="2" l="1"/>
  <c r="CT1157" i="2" s="1"/>
  <c r="CV1158" i="2" a="1"/>
  <c r="CV1158" i="2" s="1"/>
  <c r="CO1158" i="2"/>
  <c r="CN1159" i="2" s="1"/>
  <c r="CX1159" i="2" s="1"/>
  <c r="CP1158" i="2"/>
  <c r="CQ1158" i="2"/>
  <c r="CS1158" i="2" s="1"/>
  <c r="CR1158" i="2" l="1"/>
  <c r="CT1158" i="2" s="1"/>
  <c r="CV1159" i="2" a="1"/>
  <c r="CV1159" i="2" s="1"/>
  <c r="CP1159" i="2"/>
  <c r="CQ1159" i="2"/>
  <c r="CS1159" i="2" s="1"/>
  <c r="CO1159" i="2"/>
  <c r="CN1160" i="2" s="1"/>
  <c r="CX1160" i="2" s="1"/>
  <c r="CQ1160" i="2" l="1"/>
  <c r="CS1160" i="2" s="1"/>
  <c r="CV1160" i="2" a="1"/>
  <c r="CV1160" i="2" s="1"/>
  <c r="CR1159" i="2"/>
  <c r="CT1159" i="2" s="1"/>
  <c r="CP1160" i="2"/>
  <c r="CO1160" i="2"/>
  <c r="CN1161" i="2" s="1"/>
  <c r="CX1161" i="2" s="1"/>
  <c r="CR1160" i="2" l="1"/>
  <c r="CT1160" i="2" s="1"/>
  <c r="CV1161" i="2" a="1"/>
  <c r="CV1161" i="2" s="1"/>
  <c r="CQ1161" i="2"/>
  <c r="CS1161" i="2" s="1"/>
  <c r="CO1161" i="2"/>
  <c r="CN1162" i="2" s="1"/>
  <c r="CX1162" i="2" s="1"/>
  <c r="CP1161" i="2"/>
  <c r="CP1162" i="2" l="1"/>
  <c r="CV1162" i="2" a="1"/>
  <c r="CV1162" i="2" s="1"/>
  <c r="CO1162" i="2"/>
  <c r="CN1163" i="2" s="1"/>
  <c r="CX1163" i="2" s="1"/>
  <c r="CR1161" i="2"/>
  <c r="CT1161" i="2" s="1"/>
  <c r="CQ1162" i="2"/>
  <c r="CS1162" i="2" s="1"/>
  <c r="CO1163" i="2" l="1"/>
  <c r="CV1163" i="2" a="1"/>
  <c r="CV1163" i="2" s="1"/>
  <c r="CP1163" i="2"/>
  <c r="CQ1163" i="2"/>
  <c r="CS1163" i="2" s="1"/>
  <c r="CR1162" i="2"/>
  <c r="CT1162" i="2" s="1"/>
  <c r="CN1164" i="2" l="1"/>
  <c r="CX1164" i="2" s="1"/>
  <c r="CV1164" i="2" l="1" a="1"/>
  <c r="CV1164" i="2" s="1"/>
  <c r="CP1164" i="2"/>
  <c r="CQ1164" i="2"/>
  <c r="CS1164" i="2" s="1"/>
  <c r="CO1164" i="2"/>
  <c r="CN1165" i="2" s="1"/>
  <c r="CX1165" i="2" s="1"/>
  <c r="CR1163" i="2"/>
  <c r="CT1163" i="2" s="1"/>
  <c r="CP1165" i="2" l="1"/>
  <c r="CV1165" i="2" a="1"/>
  <c r="CV1165" i="2" s="1"/>
  <c r="CR1164" i="2"/>
  <c r="CT1164" i="2" s="1"/>
  <c r="CO1165" i="2"/>
  <c r="CN1166" i="2" s="1"/>
  <c r="CX1166" i="2" s="1"/>
  <c r="CQ1165" i="2"/>
  <c r="CS1165" i="2" s="1"/>
  <c r="CO1166" i="2" l="1"/>
  <c r="CV1166" i="2" a="1"/>
  <c r="CV1166" i="2" s="1"/>
  <c r="CQ1166" i="2"/>
  <c r="CS1166" i="2" s="1"/>
  <c r="CR1165" i="2"/>
  <c r="CT1165" i="2" s="1"/>
  <c r="CP1166" i="2"/>
  <c r="CN1167" i="2" l="1"/>
  <c r="CX1167" i="2" s="1"/>
  <c r="CV1167" i="2" l="1" a="1"/>
  <c r="CV1167" i="2" s="1"/>
  <c r="CQ1167" i="2"/>
  <c r="CS1167" i="2" s="1"/>
  <c r="CP1167" i="2"/>
  <c r="CR1166" i="2"/>
  <c r="CT1166" i="2" s="1"/>
  <c r="CO1167" i="2"/>
  <c r="CN1168" i="2" s="1"/>
  <c r="CX1168" i="2" s="1"/>
  <c r="CP1168" i="2" l="1"/>
  <c r="CV1168" i="2" a="1"/>
  <c r="CV1168" i="2" s="1"/>
  <c r="CO1168" i="2"/>
  <c r="CN1169" i="2" s="1"/>
  <c r="CX1169" i="2" s="1"/>
  <c r="CR1167" i="2"/>
  <c r="CT1167" i="2" s="1"/>
  <c r="CQ1168" i="2"/>
  <c r="CS1168" i="2" s="1"/>
  <c r="CP1169" i="2" l="1"/>
  <c r="CV1169" i="2" a="1"/>
  <c r="CV1169" i="2" s="1"/>
  <c r="CQ1169" i="2"/>
  <c r="CS1169" i="2" s="1"/>
  <c r="CO1169" i="2"/>
  <c r="CN1170" i="2" s="1"/>
  <c r="CX1170" i="2" s="1"/>
  <c r="CR1168" i="2"/>
  <c r="CT1168" i="2" s="1"/>
  <c r="CR1169" i="2" l="1"/>
  <c r="CT1169" i="2" s="1"/>
  <c r="CV1170" i="2" a="1"/>
  <c r="CV1170" i="2" s="1"/>
  <c r="CP1170" i="2"/>
  <c r="CO1170" i="2"/>
  <c r="CN1171" i="2" s="1"/>
  <c r="CX1171" i="2" s="1"/>
  <c r="CQ1170" i="2"/>
  <c r="CS1170" i="2" s="1"/>
  <c r="CR1170" i="2" l="1"/>
  <c r="CT1170" i="2" s="1"/>
  <c r="CV1171" i="2" a="1"/>
  <c r="CV1171" i="2" s="1"/>
  <c r="CQ1171" i="2"/>
  <c r="CS1171" i="2" s="1"/>
  <c r="CO1171" i="2"/>
  <c r="CN1172" i="2" s="1"/>
  <c r="CX1172" i="2" s="1"/>
  <c r="CP1171" i="2"/>
  <c r="CQ1172" i="2" l="1"/>
  <c r="CS1172" i="2" s="1"/>
  <c r="CV1172" i="2" a="1"/>
  <c r="CV1172" i="2" s="1"/>
  <c r="CP1172" i="2"/>
  <c r="CR1171" i="2"/>
  <c r="CT1171" i="2" s="1"/>
  <c r="CO1172" i="2"/>
  <c r="CN1173" i="2" s="1"/>
  <c r="CX1173" i="2" s="1"/>
  <c r="CO1173" i="2" l="1"/>
  <c r="CV1173" i="2" a="1"/>
  <c r="CV1173" i="2" s="1"/>
  <c r="CQ1173" i="2"/>
  <c r="CS1173" i="2" s="1"/>
  <c r="CP1173" i="2"/>
  <c r="CR1172" i="2"/>
  <c r="CT1172" i="2" s="1"/>
  <c r="CN1174" i="2" l="1"/>
  <c r="CX1174" i="2" s="1"/>
  <c r="CV1174" i="2" l="1" a="1"/>
  <c r="CV1174" i="2" s="1"/>
  <c r="CQ1174" i="2"/>
  <c r="CS1174" i="2" s="1"/>
  <c r="CR1173" i="2"/>
  <c r="CT1173" i="2" s="1"/>
  <c r="CP1174" i="2"/>
  <c r="CO1174" i="2"/>
  <c r="CN1175" i="2" s="1"/>
  <c r="CX1175" i="2" s="1"/>
  <c r="CQ1175" i="2" l="1"/>
  <c r="CS1175" i="2" s="1"/>
  <c r="CV1175" i="2" a="1"/>
  <c r="CV1175" i="2" s="1"/>
  <c r="CP1175" i="2"/>
  <c r="CR1174" i="2"/>
  <c r="CT1174" i="2" s="1"/>
  <c r="CO1175" i="2"/>
  <c r="CN1176" i="2" s="1"/>
  <c r="CX1176" i="2" s="1"/>
  <c r="CP1176" i="2" l="1"/>
  <c r="CV1176" i="2" a="1"/>
  <c r="CV1176" i="2" s="1"/>
  <c r="CR1175" i="2"/>
  <c r="CT1175" i="2" s="1"/>
  <c r="CO1176" i="2"/>
  <c r="CN1177" i="2" s="1"/>
  <c r="CX1177" i="2" s="1"/>
  <c r="CQ1176" i="2"/>
  <c r="CS1176" i="2" s="1"/>
  <c r="CO1177" i="2" l="1"/>
  <c r="CV1177" i="2" a="1"/>
  <c r="CV1177" i="2" s="1"/>
  <c r="CQ1177" i="2"/>
  <c r="CS1177" i="2" s="1"/>
  <c r="CR1176" i="2"/>
  <c r="CT1176" i="2" s="1"/>
  <c r="CP1177" i="2"/>
  <c r="CN1178" i="2" l="1"/>
  <c r="CX1178" i="2" s="1"/>
  <c r="CV1178" i="2" l="1" a="1"/>
  <c r="CV1178" i="2" s="1"/>
  <c r="CR1177" i="2"/>
  <c r="CT1177" i="2" s="1"/>
  <c r="CQ1178" i="2"/>
  <c r="CS1178" i="2" s="1"/>
  <c r="CO1178" i="2"/>
  <c r="CN1179" i="2" s="1"/>
  <c r="CX1179" i="2" s="1"/>
  <c r="CP1178" i="2"/>
  <c r="CP1179" i="2" l="1"/>
  <c r="CV1179" i="2" a="1"/>
  <c r="CV1179" i="2" s="1"/>
  <c r="CO1179" i="2"/>
  <c r="CN1180" i="2" s="1"/>
  <c r="CX1180" i="2" s="1"/>
  <c r="CQ1179" i="2"/>
  <c r="CS1179" i="2" s="1"/>
  <c r="CR1178" i="2"/>
  <c r="CT1178" i="2" s="1"/>
  <c r="CQ1180" i="2" l="1"/>
  <c r="CS1180" i="2" s="1"/>
  <c r="CV1180" i="2" a="1"/>
  <c r="CV1180" i="2" s="1"/>
  <c r="CP1180" i="2"/>
  <c r="CO1180" i="2"/>
  <c r="CN1181" i="2" s="1"/>
  <c r="CX1181" i="2" s="1"/>
  <c r="CR1179" i="2"/>
  <c r="CT1179" i="2" s="1"/>
  <c r="CQ1181" i="2" l="1"/>
  <c r="CS1181" i="2" s="1"/>
  <c r="CV1181" i="2" a="1"/>
  <c r="CV1181" i="2" s="1"/>
  <c r="CR1180" i="2"/>
  <c r="CT1180" i="2" s="1"/>
  <c r="CP1181" i="2"/>
  <c r="CO1181" i="2"/>
  <c r="CN1182" i="2" s="1"/>
  <c r="CX1182" i="2" s="1"/>
  <c r="CQ1182" i="2" l="1"/>
  <c r="CS1182" i="2" s="1"/>
  <c r="CV1182" i="2" a="1"/>
  <c r="CV1182" i="2" s="1"/>
  <c r="CR1181" i="2"/>
  <c r="CT1181" i="2" s="1"/>
  <c r="CO1182" i="2"/>
  <c r="CN1183" i="2" s="1"/>
  <c r="CX1183" i="2" s="1"/>
  <c r="CP1182" i="2"/>
  <c r="CP1183" i="2" l="1"/>
  <c r="CV1183" i="2" a="1"/>
  <c r="CV1183" i="2" s="1"/>
  <c r="CO1183" i="2"/>
  <c r="CN1184" i="2" s="1"/>
  <c r="CX1184" i="2" s="1"/>
  <c r="CQ1183" i="2"/>
  <c r="CS1183" i="2" s="1"/>
  <c r="CR1182" i="2"/>
  <c r="CT1182" i="2" s="1"/>
  <c r="CR1183" i="2" l="1"/>
  <c r="CT1183" i="2" s="1"/>
  <c r="CV1184" i="2" a="1"/>
  <c r="CV1184" i="2" s="1"/>
  <c r="CP1184" i="2"/>
  <c r="CQ1184" i="2"/>
  <c r="CS1184" i="2" s="1"/>
  <c r="CO1184" i="2"/>
  <c r="CN1185" i="2" s="1"/>
  <c r="CX1185" i="2" s="1"/>
  <c r="CP1185" i="2" l="1"/>
  <c r="CV1185" i="2" a="1"/>
  <c r="CV1185" i="2" s="1"/>
  <c r="CO1185" i="2"/>
  <c r="CN1186" i="2" s="1"/>
  <c r="CX1186" i="2" s="1"/>
  <c r="CQ1185" i="2"/>
  <c r="CS1185" i="2" s="1"/>
  <c r="CR1184" i="2"/>
  <c r="CT1184" i="2" s="1"/>
  <c r="CQ1186" i="2" l="1"/>
  <c r="CS1186" i="2" s="1"/>
  <c r="CV1186" i="2" a="1"/>
  <c r="CV1186" i="2" s="1"/>
  <c r="CP1186" i="2"/>
  <c r="CR1185" i="2"/>
  <c r="CT1185" i="2" s="1"/>
  <c r="CO1186" i="2"/>
  <c r="CN1187" i="2" s="1"/>
  <c r="CX1187" i="2" s="1"/>
  <c r="CQ1187" i="2" l="1"/>
  <c r="CS1187" i="2" s="1"/>
  <c r="CV1187" i="2" a="1"/>
  <c r="CV1187" i="2" s="1"/>
  <c r="CO1187" i="2"/>
  <c r="CN1188" i="2" s="1"/>
  <c r="CX1188" i="2" s="1"/>
  <c r="CR1186" i="2"/>
  <c r="CT1186" i="2" s="1"/>
  <c r="CP1187" i="2"/>
  <c r="CR1187" i="2" l="1"/>
  <c r="CT1187" i="2" s="1"/>
  <c r="CV1188" i="2" a="1"/>
  <c r="CV1188" i="2" s="1"/>
  <c r="CO1188" i="2"/>
  <c r="CN1189" i="2" s="1"/>
  <c r="CX1189" i="2" s="1"/>
  <c r="CQ1188" i="2"/>
  <c r="CS1188" i="2" s="1"/>
  <c r="CP1188" i="2"/>
  <c r="CO1189" i="2" l="1"/>
  <c r="CV1189" i="2" a="1"/>
  <c r="CV1189" i="2" s="1"/>
  <c r="CP1189" i="2"/>
  <c r="CR1188" i="2"/>
  <c r="CT1188" i="2" s="1"/>
  <c r="CQ1189" i="2"/>
  <c r="CS1189" i="2" s="1"/>
  <c r="CN1190" i="2" l="1"/>
  <c r="CX1190" i="2" s="1"/>
  <c r="CV1190" i="2" l="1" a="1"/>
  <c r="CV1190" i="2" s="1"/>
  <c r="CQ1190" i="2"/>
  <c r="CS1190" i="2" s="1"/>
  <c r="CO1190" i="2"/>
  <c r="CN1191" i="2" s="1"/>
  <c r="CX1191" i="2" s="1"/>
  <c r="CR1189" i="2"/>
  <c r="CT1189" i="2" s="1"/>
  <c r="CP1190" i="2"/>
  <c r="CO1191" i="2" l="1"/>
  <c r="CV1191" i="2" a="1"/>
  <c r="CV1191" i="2" s="1"/>
  <c r="CP1191" i="2"/>
  <c r="CQ1191" i="2"/>
  <c r="CS1191" i="2" s="1"/>
  <c r="CR1190" i="2"/>
  <c r="CT1190" i="2" s="1"/>
  <c r="CN1192" i="2" l="1"/>
  <c r="CX1192" i="2" s="1"/>
  <c r="CV1192" i="2" l="1" a="1"/>
  <c r="CV1192" i="2" s="1"/>
  <c r="CQ1192" i="2"/>
  <c r="CS1192" i="2" s="1"/>
  <c r="CO1192" i="2"/>
  <c r="CN1193" i="2" s="1"/>
  <c r="CX1193" i="2" s="1"/>
  <c r="CR1191" i="2"/>
  <c r="CT1191" i="2" s="1"/>
  <c r="CP1192" i="2"/>
  <c r="CR1192" i="2" l="1"/>
  <c r="CT1192" i="2" s="1"/>
  <c r="CV1193" i="2" a="1"/>
  <c r="CV1193" i="2" s="1"/>
  <c r="CQ1193" i="2"/>
  <c r="CS1193" i="2" s="1"/>
  <c r="CO1193" i="2"/>
  <c r="CP1193" i="2"/>
  <c r="CN1194" i="2" l="1"/>
  <c r="CX1194" i="2" s="1"/>
  <c r="CO1194" i="2" l="1"/>
  <c r="CN1195" i="2" s="1"/>
  <c r="CX1195" i="2" s="1"/>
  <c r="CQ1194" i="2"/>
  <c r="CS1194" i="2" s="1"/>
  <c r="CP1194" i="2"/>
  <c r="CR1193" i="2"/>
  <c r="CT1193" i="2" s="1"/>
  <c r="CV1194" i="2" a="1"/>
  <c r="CV1194" i="2" s="1"/>
  <c r="CV1195" i="2" l="1" a="1"/>
  <c r="CV1195" i="2" s="1"/>
  <c r="CQ1195" i="2"/>
  <c r="CS1195" i="2" s="1"/>
  <c r="CR1194" i="2"/>
  <c r="CT1194" i="2" s="1"/>
  <c r="CP1195" i="2"/>
  <c r="CO1195" i="2"/>
  <c r="CN1196" i="2" s="1"/>
  <c r="CX1196" i="2" s="1"/>
  <c r="CP1196" i="2" l="1"/>
  <c r="CV1196" i="2" a="1"/>
  <c r="CV1196" i="2" s="1"/>
  <c r="CR1195" i="2"/>
  <c r="CT1195" i="2" s="1"/>
  <c r="CO1196" i="2"/>
  <c r="CN1197" i="2" s="1"/>
  <c r="CX1197" i="2" s="1"/>
  <c r="CQ1196" i="2"/>
  <c r="CS1196" i="2" s="1"/>
  <c r="CR1196" i="2" l="1"/>
  <c r="CT1196" i="2" s="1"/>
  <c r="CV1197" i="2" a="1"/>
  <c r="CV1197" i="2" s="1"/>
  <c r="CP1197" i="2"/>
  <c r="CO1197" i="2"/>
  <c r="CN1198" i="2" s="1"/>
  <c r="CX1198" i="2" s="1"/>
  <c r="CQ1197" i="2"/>
  <c r="CS1197" i="2" s="1"/>
  <c r="CR1197" i="2" l="1"/>
  <c r="CT1197" i="2" s="1"/>
  <c r="CV1198" i="2" a="1"/>
  <c r="CV1198" i="2" s="1"/>
  <c r="CQ1198" i="2"/>
  <c r="CS1198" i="2" s="1"/>
  <c r="CO1198" i="2"/>
  <c r="CN1199" i="2" s="1"/>
  <c r="CX1199" i="2" s="1"/>
  <c r="CP1198" i="2"/>
  <c r="CR1198" i="2" l="1"/>
  <c r="CT1198" i="2" s="1"/>
  <c r="CV1199" i="2" a="1"/>
  <c r="CV1199" i="2" s="1"/>
  <c r="CP1199" i="2"/>
  <c r="CO1199" i="2"/>
  <c r="CN1200" i="2" s="1"/>
  <c r="CX1200" i="2" s="1"/>
  <c r="CQ1199" i="2"/>
  <c r="CS1199" i="2" s="1"/>
  <c r="CR1199" i="2" l="1"/>
  <c r="CT1199" i="2" s="1"/>
  <c r="CV1200" i="2" a="1"/>
  <c r="CV1200" i="2" s="1"/>
  <c r="CP1200" i="2"/>
  <c r="CQ1200" i="2"/>
  <c r="CS1200" i="2" s="1"/>
  <c r="CO1200" i="2"/>
  <c r="CN1201" i="2" s="1"/>
  <c r="CX1201" i="2" s="1"/>
  <c r="CO1201" i="2" l="1"/>
  <c r="CV1201" i="2" a="1"/>
  <c r="CV1201" i="2" s="1"/>
  <c r="CP1201" i="2"/>
  <c r="CR1200" i="2"/>
  <c r="CT1200" i="2" s="1"/>
  <c r="CQ1201" i="2"/>
  <c r="CS1201" i="2" s="1"/>
  <c r="CN1202" i="2" l="1"/>
  <c r="CX1202" i="2" s="1"/>
  <c r="CV1202" i="2" l="1" a="1"/>
  <c r="CV1202" i="2" s="1"/>
  <c r="CR1201" i="2"/>
  <c r="CT1201" i="2" s="1"/>
  <c r="CP1202" i="2"/>
  <c r="CO1202" i="2"/>
  <c r="CN1203" i="2" s="1"/>
  <c r="CX1203" i="2" s="1"/>
  <c r="CQ1202" i="2"/>
  <c r="CS1202" i="2" s="1"/>
  <c r="CP1203" i="2" l="1"/>
  <c r="CV1203" i="2" a="1"/>
  <c r="CV1203" i="2" s="1"/>
  <c r="CQ1203" i="2"/>
  <c r="CS1203" i="2" s="1"/>
  <c r="CO1203" i="2"/>
  <c r="CN1204" i="2" s="1"/>
  <c r="CX1204" i="2" s="1"/>
  <c r="CR1202" i="2"/>
  <c r="CT1202" i="2" s="1"/>
  <c r="CO1204" i="2" l="1"/>
  <c r="CV1204" i="2" a="1"/>
  <c r="CV1204" i="2" s="1"/>
  <c r="CQ1204" i="2"/>
  <c r="CS1204" i="2" s="1"/>
  <c r="CP1204" i="2"/>
  <c r="CR1203" i="2"/>
  <c r="CT1203" i="2" s="1"/>
  <c r="CN1205" i="2" l="1"/>
  <c r="CX1205" i="2" s="1"/>
  <c r="CV1205" i="2" l="1" a="1"/>
  <c r="CV1205" i="2" s="1"/>
  <c r="CO1205" i="2"/>
  <c r="CN1206" i="2" s="1"/>
  <c r="CX1206" i="2" s="1"/>
  <c r="CP1205" i="2"/>
  <c r="CR1204" i="2"/>
  <c r="CT1204" i="2" s="1"/>
  <c r="CQ1205" i="2"/>
  <c r="CS1205" i="2" s="1"/>
  <c r="CP1206" i="2" l="1"/>
  <c r="CV1206" i="2" a="1"/>
  <c r="CV1206" i="2" s="1"/>
  <c r="CR1205" i="2"/>
  <c r="CT1205" i="2" s="1"/>
  <c r="CO1206" i="2"/>
  <c r="CN1207" i="2" s="1"/>
  <c r="CX1207" i="2" s="1"/>
  <c r="CQ1206" i="2"/>
  <c r="CS1206" i="2" s="1"/>
  <c r="CQ1207" i="2" l="1"/>
  <c r="CS1207" i="2" s="1"/>
  <c r="CV1207" i="2" a="1"/>
  <c r="CV1207" i="2" s="1"/>
  <c r="CP1207" i="2"/>
  <c r="CR1206" i="2"/>
  <c r="CT1206" i="2" s="1"/>
  <c r="CO1207" i="2"/>
  <c r="CN1208" i="2" s="1"/>
  <c r="CX1208" i="2" s="1"/>
  <c r="CP1208" i="2" l="1"/>
  <c r="CV1208" i="2" a="1"/>
  <c r="CV1208" i="2" s="1"/>
  <c r="CO1208" i="2"/>
  <c r="CN1209" i="2" s="1"/>
  <c r="CX1209" i="2" s="1"/>
  <c r="CR1207" i="2"/>
  <c r="CT1207" i="2" s="1"/>
  <c r="CQ1208" i="2"/>
  <c r="CS1208" i="2" s="1"/>
  <c r="CQ1209" i="2" l="1"/>
  <c r="CS1209" i="2" s="1"/>
  <c r="CV1209" i="2" a="1"/>
  <c r="CV1209" i="2" s="1"/>
  <c r="CP1209" i="2"/>
  <c r="CO1209" i="2"/>
  <c r="CN1210" i="2" s="1"/>
  <c r="CX1210" i="2" s="1"/>
  <c r="CR1208" i="2"/>
  <c r="CT1208" i="2" s="1"/>
  <c r="CP1210" i="2" l="1"/>
  <c r="CV1210" i="2" a="1"/>
  <c r="CV1210" i="2" s="1"/>
  <c r="CR1209" i="2"/>
  <c r="CT1209" i="2" s="1"/>
  <c r="CO1210" i="2"/>
  <c r="CN1211" i="2" s="1"/>
  <c r="CX1211" i="2" s="1"/>
  <c r="CQ1210" i="2"/>
  <c r="CS1210" i="2" s="1"/>
  <c r="CO1211" i="2" l="1"/>
  <c r="CV1211" i="2" a="1"/>
  <c r="CV1211" i="2" s="1"/>
  <c r="CQ1211" i="2"/>
  <c r="CS1211" i="2" s="1"/>
  <c r="CP1211" i="2"/>
  <c r="CR1210" i="2"/>
  <c r="CT1210" i="2" s="1"/>
  <c r="CN1212" i="2" l="1"/>
  <c r="CX1212" i="2" s="1"/>
  <c r="CV1212" i="2" l="1" a="1"/>
  <c r="CV1212" i="2" s="1"/>
  <c r="CQ1212" i="2"/>
  <c r="CS1212" i="2" s="1"/>
  <c r="CR1211" i="2"/>
  <c r="CT1211" i="2" s="1"/>
  <c r="CP1212" i="2"/>
  <c r="CO1212" i="2"/>
  <c r="CN1213" i="2" s="1"/>
  <c r="CX1213" i="2" s="1"/>
  <c r="CR1212" i="2" l="1"/>
  <c r="CT1212" i="2" s="1"/>
  <c r="CV1213" i="2" a="1"/>
  <c r="CV1213" i="2" s="1"/>
  <c r="CO1213" i="2"/>
  <c r="CN1214" i="2" s="1"/>
  <c r="CX1214" i="2" s="1"/>
  <c r="CP1213" i="2"/>
  <c r="CQ1213" i="2"/>
  <c r="CS1213" i="2" s="1"/>
  <c r="CR1213" i="2" l="1"/>
  <c r="CT1213" i="2" s="1"/>
  <c r="CV1214" i="2" a="1"/>
  <c r="CV1214" i="2" s="1"/>
  <c r="CQ1214" i="2"/>
  <c r="CS1214" i="2" s="1"/>
  <c r="CP1214" i="2"/>
  <c r="CO1214" i="2"/>
  <c r="CN1215" i="2" s="1"/>
  <c r="CX1215" i="2" s="1"/>
  <c r="CQ1215" i="2" l="1"/>
  <c r="CS1215" i="2" s="1"/>
  <c r="CV1215" i="2" a="1"/>
  <c r="CV1215" i="2" s="1"/>
  <c r="CO1215" i="2"/>
  <c r="CN1216" i="2" s="1"/>
  <c r="CX1216" i="2" s="1"/>
  <c r="CP1215" i="2"/>
  <c r="CR1214" i="2"/>
  <c r="CT1214" i="2" s="1"/>
  <c r="CR1215" i="2" l="1"/>
  <c r="CT1215" i="2" s="1"/>
  <c r="CV1216" i="2" a="1"/>
  <c r="CV1216" i="2" s="1"/>
  <c r="CP1216" i="2"/>
  <c r="CO1216" i="2"/>
  <c r="CN1217" i="2" s="1"/>
  <c r="CX1217" i="2" s="1"/>
  <c r="CQ1216" i="2"/>
  <c r="CS1216" i="2" s="1"/>
  <c r="CR1216" i="2" l="1"/>
  <c r="CT1216" i="2" s="1"/>
  <c r="CV1217" i="2" a="1"/>
  <c r="CV1217" i="2" s="1"/>
  <c r="CP1217" i="2"/>
  <c r="CO1217" i="2"/>
  <c r="CN1218" i="2" s="1"/>
  <c r="CX1218" i="2" s="1"/>
  <c r="CQ1217" i="2"/>
  <c r="CS1217" i="2" s="1"/>
  <c r="CR1217" i="2" l="1"/>
  <c r="CT1217" i="2" s="1"/>
  <c r="CV1218" i="2" a="1"/>
  <c r="CV1218" i="2" s="1"/>
  <c r="CQ1218" i="2"/>
  <c r="CS1218" i="2" s="1"/>
  <c r="CP1218" i="2"/>
  <c r="CO1218" i="2"/>
  <c r="CN1219" i="2" s="1"/>
  <c r="CX1219" i="2" s="1"/>
  <c r="CQ1219" i="2" l="1"/>
  <c r="CS1219" i="2" s="1"/>
  <c r="CV1219" i="2" a="1"/>
  <c r="CV1219" i="2" s="1"/>
  <c r="CR1218" i="2"/>
  <c r="CT1218" i="2" s="1"/>
  <c r="CP1219" i="2"/>
  <c r="CO1219" i="2"/>
  <c r="CN1220" i="2" s="1"/>
  <c r="CX1220" i="2" s="1"/>
  <c r="CP1220" i="2" l="1"/>
  <c r="CV1220" i="2" a="1"/>
  <c r="CV1220" i="2" s="1"/>
  <c r="CO1220" i="2"/>
  <c r="CN1221" i="2" s="1"/>
  <c r="CX1221" i="2" s="1"/>
  <c r="CR1219" i="2"/>
  <c r="CT1219" i="2" s="1"/>
  <c r="CQ1220" i="2"/>
  <c r="CS1220" i="2" s="1"/>
  <c r="CQ1221" i="2" l="1"/>
  <c r="CS1221" i="2" s="1"/>
  <c r="CV1221" i="2" a="1"/>
  <c r="CV1221" i="2" s="1"/>
  <c r="CO1221" i="2"/>
  <c r="CN1222" i="2" s="1"/>
  <c r="CX1222" i="2" s="1"/>
  <c r="CP1221" i="2"/>
  <c r="CR1220" i="2"/>
  <c r="CT1220" i="2" s="1"/>
  <c r="CQ1222" i="2" l="1"/>
  <c r="CS1222" i="2" s="1"/>
  <c r="CV1222" i="2" a="1"/>
  <c r="CV1222" i="2" s="1"/>
  <c r="CP1222" i="2"/>
  <c r="CO1222" i="2"/>
  <c r="CN1223" i="2" s="1"/>
  <c r="CX1223" i="2" s="1"/>
  <c r="CR1221" i="2"/>
  <c r="CT1221" i="2" s="1"/>
  <c r="CR1222" i="2" l="1"/>
  <c r="CT1222" i="2" s="1"/>
  <c r="CV1223" i="2" a="1"/>
  <c r="CV1223" i="2" s="1"/>
  <c r="CO1223" i="2"/>
  <c r="CN1224" i="2" s="1"/>
  <c r="CX1224" i="2" s="1"/>
  <c r="CP1223" i="2"/>
  <c r="CQ1223" i="2"/>
  <c r="CS1223" i="2" s="1"/>
  <c r="CP1224" i="2" l="1"/>
  <c r="CV1224" i="2" a="1"/>
  <c r="CV1224" i="2" s="1"/>
  <c r="CR1223" i="2"/>
  <c r="CT1223" i="2" s="1"/>
  <c r="CQ1224" i="2"/>
  <c r="CS1224" i="2" s="1"/>
  <c r="CO1224" i="2"/>
  <c r="CN1225" i="2" s="1"/>
  <c r="CX1225" i="2" s="1"/>
  <c r="CO1225" i="2" l="1"/>
  <c r="CV1225" i="2" a="1"/>
  <c r="CV1225" i="2" s="1"/>
  <c r="CP1225" i="2"/>
  <c r="CR1224" i="2"/>
  <c r="CT1224" i="2" s="1"/>
  <c r="CQ1225" i="2"/>
  <c r="CS1225" i="2" s="1"/>
  <c r="CN1226" i="2" l="1"/>
  <c r="CX1226" i="2" s="1"/>
  <c r="CV1226" i="2" l="1" a="1"/>
  <c r="CV1226" i="2" s="1"/>
  <c r="CO1226" i="2"/>
  <c r="CN1227" i="2" s="1"/>
  <c r="CX1227" i="2" s="1"/>
  <c r="CR1225" i="2"/>
  <c r="CT1225" i="2" s="1"/>
  <c r="CQ1226" i="2"/>
  <c r="CS1226" i="2" s="1"/>
  <c r="CP1226" i="2"/>
  <c r="CO1227" i="2" l="1"/>
  <c r="CV1227" i="2" a="1"/>
  <c r="CV1227" i="2" s="1"/>
  <c r="CR1226" i="2"/>
  <c r="CT1226" i="2" s="1"/>
  <c r="CP1227" i="2"/>
  <c r="CQ1227" i="2"/>
  <c r="CS1227" i="2" s="1"/>
  <c r="CN1228" i="2" l="1"/>
  <c r="CX1228" i="2" s="1"/>
  <c r="CV1228" i="2" l="1" a="1"/>
  <c r="CV1228" i="2" s="1"/>
  <c r="CR1227" i="2"/>
  <c r="CT1227" i="2" s="1"/>
  <c r="CO1228" i="2"/>
  <c r="CN1229" i="2" s="1"/>
  <c r="CX1229" i="2" s="1"/>
  <c r="CP1228" i="2"/>
  <c r="CQ1228" i="2"/>
  <c r="CS1228" i="2" s="1"/>
  <c r="CP1229" i="2" l="1"/>
  <c r="CV1229" i="2" a="1"/>
  <c r="CV1229" i="2" s="1"/>
  <c r="CR1228" i="2"/>
  <c r="CT1228" i="2" s="1"/>
  <c r="CQ1229" i="2"/>
  <c r="CS1229" i="2" s="1"/>
  <c r="CO1229" i="2"/>
  <c r="CN1230" i="2" s="1"/>
  <c r="CX1230" i="2" s="1"/>
  <c r="CP1230" i="2" l="1"/>
  <c r="CV1230" i="2" a="1"/>
  <c r="CV1230" i="2" s="1"/>
  <c r="CO1230" i="2"/>
  <c r="CN1231" i="2" s="1"/>
  <c r="CX1231" i="2" s="1"/>
  <c r="CR1229" i="2"/>
  <c r="CT1229" i="2" s="1"/>
  <c r="CQ1230" i="2"/>
  <c r="CS1230" i="2" s="1"/>
  <c r="CP1231" i="2" l="1"/>
  <c r="CV1231" i="2" a="1"/>
  <c r="CV1231" i="2" s="1"/>
  <c r="CQ1231" i="2"/>
  <c r="CS1231" i="2" s="1"/>
  <c r="CO1231" i="2"/>
  <c r="CN1232" i="2" s="1"/>
  <c r="CX1232" i="2" s="1"/>
  <c r="CR1230" i="2"/>
  <c r="CT1230" i="2" s="1"/>
  <c r="CQ1232" i="2" l="1"/>
  <c r="CS1232" i="2" s="1"/>
  <c r="CV1232" i="2" a="1"/>
  <c r="CV1232" i="2" s="1"/>
  <c r="CR1231" i="2"/>
  <c r="CT1231" i="2" s="1"/>
  <c r="CP1232" i="2"/>
  <c r="CO1232" i="2"/>
  <c r="CN1233" i="2" s="1"/>
  <c r="CX1233" i="2" s="1"/>
  <c r="CQ1233" i="2" l="1"/>
  <c r="CS1233" i="2" s="1"/>
  <c r="CV1233" i="2" a="1"/>
  <c r="CV1233" i="2" s="1"/>
  <c r="CP1233" i="2"/>
  <c r="CO1233" i="2"/>
  <c r="CN1234" i="2" s="1"/>
  <c r="CX1234" i="2" s="1"/>
  <c r="CR1232" i="2"/>
  <c r="CT1232" i="2" s="1"/>
  <c r="CP1234" i="2" l="1"/>
  <c r="CV1234" i="2" a="1"/>
  <c r="CV1234" i="2" s="1"/>
  <c r="CQ1234" i="2"/>
  <c r="CS1234" i="2" s="1"/>
  <c r="CR1233" i="2"/>
  <c r="CT1233" i="2" s="1"/>
  <c r="CO1234" i="2"/>
  <c r="CN1235" i="2" s="1"/>
  <c r="CX1235" i="2" s="1"/>
  <c r="CP1235" i="2" l="1"/>
  <c r="CV1235" i="2" a="1"/>
  <c r="CV1235" i="2" s="1"/>
  <c r="CQ1235" i="2"/>
  <c r="CS1235" i="2" s="1"/>
  <c r="CR1234" i="2"/>
  <c r="CT1234" i="2" s="1"/>
  <c r="CO1235" i="2"/>
  <c r="CN1236" i="2" s="1"/>
  <c r="CX1236" i="2" s="1"/>
  <c r="CQ1236" i="2" l="1"/>
  <c r="CS1236" i="2" s="1"/>
  <c r="CV1236" i="2" a="1"/>
  <c r="CV1236" i="2" s="1"/>
  <c r="CO1236" i="2"/>
  <c r="CN1237" i="2" s="1"/>
  <c r="CX1237" i="2" s="1"/>
  <c r="CR1235" i="2"/>
  <c r="CT1235" i="2" s="1"/>
  <c r="CP1236" i="2"/>
  <c r="CP1237" i="2" l="1"/>
  <c r="CV1237" i="2" a="1"/>
  <c r="CV1237" i="2" s="1"/>
  <c r="CO1237" i="2"/>
  <c r="CN1238" i="2" s="1"/>
  <c r="CX1238" i="2" s="1"/>
  <c r="CQ1237" i="2"/>
  <c r="CS1237" i="2" s="1"/>
  <c r="CR1236" i="2"/>
  <c r="CT1236" i="2" s="1"/>
  <c r="CO1238" i="2" l="1"/>
  <c r="CV1238" i="2" a="1"/>
  <c r="CV1238" i="2" s="1"/>
  <c r="CR1237" i="2"/>
  <c r="CT1237" i="2" s="1"/>
  <c r="CP1238" i="2"/>
  <c r="CQ1238" i="2"/>
  <c r="CS1238" i="2" s="1"/>
  <c r="CN1239" i="2" l="1"/>
  <c r="CX1239" i="2" s="1"/>
  <c r="CV1239" i="2" l="1" a="1"/>
  <c r="CV1239" i="2" s="1"/>
  <c r="CQ1239" i="2"/>
  <c r="CS1239" i="2" s="1"/>
  <c r="CR1238" i="2"/>
  <c r="CT1238" i="2" s="1"/>
  <c r="CP1239" i="2"/>
  <c r="CO1239" i="2"/>
  <c r="CN1240" i="2" s="1"/>
  <c r="CX1240" i="2" s="1"/>
  <c r="CQ1240" i="2" l="1"/>
  <c r="CS1240" i="2" s="1"/>
  <c r="CV1240" i="2" a="1"/>
  <c r="CV1240" i="2" s="1"/>
  <c r="CO1240" i="2"/>
  <c r="CN1241" i="2" s="1"/>
  <c r="CX1241" i="2" s="1"/>
  <c r="CR1239" i="2"/>
  <c r="CT1239" i="2" s="1"/>
  <c r="CP1240" i="2"/>
  <c r="CP1241" i="2" l="1"/>
  <c r="CV1241" i="2" a="1"/>
  <c r="CV1241" i="2" s="1"/>
  <c r="CR1240" i="2"/>
  <c r="CT1240" i="2" s="1"/>
  <c r="CO1241" i="2"/>
  <c r="CN1242" i="2" s="1"/>
  <c r="CX1242" i="2" s="1"/>
  <c r="CQ1241" i="2"/>
  <c r="CS1241" i="2" s="1"/>
  <c r="CP1242" i="2" l="1"/>
  <c r="CV1242" i="2" a="1"/>
  <c r="CV1242" i="2" s="1"/>
  <c r="CR1241" i="2"/>
  <c r="CT1241" i="2" s="1"/>
  <c r="CQ1242" i="2"/>
  <c r="CS1242" i="2" s="1"/>
  <c r="CO1242" i="2"/>
  <c r="CN1243" i="2" s="1"/>
  <c r="CX1243" i="2" s="1"/>
  <c r="CO1243" i="2" l="1"/>
  <c r="CV1243" i="2" a="1"/>
  <c r="CV1243" i="2" s="1"/>
  <c r="CR1242" i="2"/>
  <c r="CT1242" i="2" s="1"/>
  <c r="CQ1243" i="2"/>
  <c r="CS1243" i="2" s="1"/>
  <c r="CP1243" i="2"/>
  <c r="CN1244" i="2" l="1"/>
  <c r="CX1244" i="2" s="1"/>
  <c r="CV1244" i="2" l="1" a="1"/>
  <c r="CV1244" i="2" s="1"/>
  <c r="CR1243" i="2"/>
  <c r="CT1243" i="2" s="1"/>
  <c r="CQ1244" i="2"/>
  <c r="CS1244" i="2" s="1"/>
  <c r="CO1244" i="2"/>
  <c r="CN1245" i="2" s="1"/>
  <c r="CX1245" i="2" s="1"/>
  <c r="CP1244" i="2"/>
  <c r="CR1244" i="2" l="1"/>
  <c r="CT1244" i="2" s="1"/>
  <c r="CV1245" i="2" a="1"/>
  <c r="CV1245" i="2" s="1"/>
  <c r="CO1245" i="2"/>
  <c r="CN1246" i="2" s="1"/>
  <c r="CX1246" i="2" s="1"/>
  <c r="CQ1245" i="2"/>
  <c r="CS1245" i="2" s="1"/>
  <c r="CP1245" i="2"/>
  <c r="CO1246" i="2" l="1"/>
  <c r="CV1246" i="2" a="1"/>
  <c r="CV1246" i="2" s="1"/>
  <c r="CR1245" i="2"/>
  <c r="CT1245" i="2" s="1"/>
  <c r="CP1246" i="2"/>
  <c r="CQ1246" i="2"/>
  <c r="CS1246" i="2" s="1"/>
  <c r="CN1247" i="2" l="1"/>
  <c r="CX1247" i="2" s="1"/>
  <c r="CV1247" i="2" l="1" a="1"/>
  <c r="CV1247" i="2" s="1"/>
  <c r="CO1247" i="2"/>
  <c r="CN1248" i="2" s="1"/>
  <c r="CX1248" i="2" s="1"/>
  <c r="CQ1247" i="2"/>
  <c r="CS1247" i="2" s="1"/>
  <c r="CR1246" i="2"/>
  <c r="CT1246" i="2" s="1"/>
  <c r="CP1247" i="2"/>
  <c r="CQ1248" i="2" l="1"/>
  <c r="CS1248" i="2" s="1"/>
  <c r="CV1248" i="2" a="1"/>
  <c r="CV1248" i="2" s="1"/>
  <c r="CO1248" i="2"/>
  <c r="CN1249" i="2" s="1"/>
  <c r="CX1249" i="2" s="1"/>
  <c r="CR1247" i="2"/>
  <c r="CT1247" i="2" s="1"/>
  <c r="CP1248" i="2"/>
  <c r="CP1249" i="2" l="1"/>
  <c r="CV1249" i="2" a="1"/>
  <c r="CV1249" i="2" s="1"/>
  <c r="CR1248" i="2"/>
  <c r="CT1248" i="2" s="1"/>
  <c r="CQ1249" i="2"/>
  <c r="CS1249" i="2" s="1"/>
  <c r="CO1249" i="2"/>
  <c r="CN1250" i="2" s="1"/>
  <c r="CX1250" i="2" s="1"/>
  <c r="CO1250" i="2" l="1"/>
  <c r="CV1250" i="2" a="1"/>
  <c r="CV1250" i="2" s="1"/>
  <c r="CQ1250" i="2"/>
  <c r="CS1250" i="2" s="1"/>
  <c r="CP1250" i="2"/>
  <c r="CR1249" i="2"/>
  <c r="CT1249" i="2" s="1"/>
  <c r="CN1251" i="2" l="1"/>
  <c r="CX1251" i="2" s="1"/>
  <c r="CV1251" i="2" l="1" a="1"/>
  <c r="CV1251" i="2" s="1"/>
  <c r="CR1250" i="2"/>
  <c r="CT1250" i="2" s="1"/>
  <c r="CQ1251" i="2"/>
  <c r="CS1251" i="2" s="1"/>
  <c r="CO1251" i="2"/>
  <c r="CN1252" i="2" s="1"/>
  <c r="CX1252" i="2" s="1"/>
  <c r="CP1251" i="2"/>
  <c r="CO1252" i="2" l="1"/>
  <c r="CV1252" i="2" a="1"/>
  <c r="CV1252" i="2" s="1"/>
  <c r="CQ1252" i="2"/>
  <c r="CS1252" i="2" s="1"/>
  <c r="CP1252" i="2"/>
  <c r="CR1251" i="2"/>
  <c r="CT1251" i="2" s="1"/>
  <c r="CN1253" i="2" l="1"/>
  <c r="CX1253" i="2" s="1"/>
  <c r="CV1253" i="2" l="1" a="1"/>
  <c r="CV1253" i="2" s="1"/>
  <c r="CO1253" i="2"/>
  <c r="CN1254" i="2" s="1"/>
  <c r="CX1254" i="2" s="1"/>
  <c r="CQ1253" i="2"/>
  <c r="CS1253" i="2" s="1"/>
  <c r="CP1253" i="2"/>
  <c r="CR1252" i="2"/>
  <c r="CT1252" i="2" s="1"/>
  <c r="CO1254" i="2" l="1"/>
  <c r="CV1254" i="2" a="1"/>
  <c r="CV1254" i="2" s="1"/>
  <c r="CQ1254" i="2"/>
  <c r="CS1254" i="2" s="1"/>
  <c r="CP1254" i="2"/>
  <c r="CR1253" i="2"/>
  <c r="CT1253" i="2" s="1"/>
  <c r="CN1255" i="2" l="1"/>
  <c r="CX1255" i="2" s="1"/>
  <c r="CV1255" i="2" l="1" a="1"/>
  <c r="CV1255" i="2" s="1"/>
  <c r="CP1255" i="2"/>
  <c r="CQ1255" i="2"/>
  <c r="CS1255" i="2" s="1"/>
  <c r="CO1255" i="2"/>
  <c r="CN1256" i="2" s="1"/>
  <c r="CX1256" i="2" s="1"/>
  <c r="CR1254" i="2"/>
  <c r="CT1254" i="2" s="1"/>
  <c r="CP1256" i="2" l="1"/>
  <c r="CV1256" i="2" a="1"/>
  <c r="CV1256" i="2" s="1"/>
  <c r="CQ1256" i="2"/>
  <c r="CS1256" i="2" s="1"/>
  <c r="CR1255" i="2"/>
  <c r="CT1255" i="2" s="1"/>
  <c r="CO1256" i="2"/>
  <c r="CN1257" i="2" s="1"/>
  <c r="CX1257" i="2" s="1"/>
  <c r="CR1256" i="2" l="1"/>
  <c r="CT1256" i="2" s="1"/>
  <c r="CV1257" i="2" a="1"/>
  <c r="CV1257" i="2" s="1"/>
  <c r="CP1257" i="2"/>
  <c r="CO1257" i="2"/>
  <c r="CN1258" i="2" s="1"/>
  <c r="CX1258" i="2" s="1"/>
  <c r="CQ1257" i="2"/>
  <c r="CS1257" i="2" s="1"/>
  <c r="CO1258" i="2" l="1"/>
  <c r="CV1258" i="2" a="1"/>
  <c r="CV1258" i="2" s="1"/>
  <c r="CQ1258" i="2"/>
  <c r="CS1258" i="2" s="1"/>
  <c r="CP1258" i="2"/>
  <c r="CR1257" i="2"/>
  <c r="CT1257" i="2" s="1"/>
  <c r="CN1259" i="2" l="1"/>
  <c r="CX1259" i="2" s="1"/>
  <c r="CV1259" i="2" l="1" a="1"/>
  <c r="CV1259" i="2" s="1"/>
  <c r="CO1259" i="2"/>
  <c r="CN1260" i="2" s="1"/>
  <c r="CX1260" i="2" s="1"/>
  <c r="CQ1259" i="2"/>
  <c r="CS1259" i="2" s="1"/>
  <c r="CR1258" i="2"/>
  <c r="CT1258" i="2" s="1"/>
  <c r="CP1259" i="2"/>
  <c r="CO1260" i="2" l="1"/>
  <c r="CV1260" i="2" a="1"/>
  <c r="CV1260" i="2" s="1"/>
  <c r="CR1259" i="2"/>
  <c r="CT1259" i="2" s="1"/>
  <c r="CQ1260" i="2"/>
  <c r="CS1260" i="2" s="1"/>
  <c r="CP1260" i="2"/>
  <c r="CN1261" i="2" l="1"/>
  <c r="CX1261" i="2" s="1"/>
  <c r="CV1261" i="2" l="1" a="1"/>
  <c r="CV1261" i="2" s="1"/>
  <c r="CQ1261" i="2"/>
  <c r="CS1261" i="2" s="1"/>
  <c r="CR1260" i="2"/>
  <c r="CT1260" i="2" s="1"/>
  <c r="CO1261" i="2"/>
  <c r="CN1262" i="2" s="1"/>
  <c r="CX1262" i="2" s="1"/>
  <c r="CP1261" i="2"/>
  <c r="CO1262" i="2" l="1"/>
  <c r="CV1262" i="2" a="1"/>
  <c r="CV1262" i="2" s="1"/>
  <c r="CR1261" i="2"/>
  <c r="CT1261" i="2" s="1"/>
  <c r="CP1262" i="2"/>
  <c r="CQ1262" i="2"/>
  <c r="CS1262" i="2" s="1"/>
  <c r="CN1263" i="2" l="1"/>
  <c r="CX1263" i="2" s="1"/>
  <c r="CV1263" i="2" l="1" a="1"/>
  <c r="CV1263" i="2" s="1"/>
  <c r="CQ1263" i="2"/>
  <c r="CS1263" i="2" s="1"/>
  <c r="CR1262" i="2"/>
  <c r="CT1262" i="2" s="1"/>
  <c r="CO1263" i="2"/>
  <c r="CN1264" i="2" s="1"/>
  <c r="CX1264" i="2" s="1"/>
  <c r="CP1263" i="2"/>
  <c r="CQ1264" i="2" l="1"/>
  <c r="CS1264" i="2" s="1"/>
  <c r="CV1264" i="2" a="1"/>
  <c r="CV1264" i="2" s="1"/>
  <c r="CO1264" i="2"/>
  <c r="CN1265" i="2" s="1"/>
  <c r="CX1265" i="2" s="1"/>
  <c r="CP1264" i="2"/>
  <c r="CR1263" i="2"/>
  <c r="CT1263" i="2" s="1"/>
  <c r="CR1264" i="2" l="1"/>
  <c r="CT1264" i="2" s="1"/>
  <c r="CV1265" i="2" a="1"/>
  <c r="CV1265" i="2" s="1"/>
  <c r="CO1265" i="2"/>
  <c r="CN1266" i="2" s="1"/>
  <c r="CX1266" i="2" s="1"/>
  <c r="CP1265" i="2"/>
  <c r="CQ1265" i="2"/>
  <c r="CS1265" i="2" s="1"/>
  <c r="CQ1266" i="2" l="1"/>
  <c r="CS1266" i="2" s="1"/>
  <c r="CV1266" i="2" a="1"/>
  <c r="CV1266" i="2" s="1"/>
  <c r="CR1265" i="2"/>
  <c r="CT1265" i="2" s="1"/>
  <c r="CP1266" i="2"/>
  <c r="CO1266" i="2"/>
  <c r="CN1267" i="2" s="1"/>
  <c r="CX1267" i="2" s="1"/>
  <c r="CO1267" i="2" l="1"/>
  <c r="CV1267" i="2" a="1"/>
  <c r="CV1267" i="2" s="1"/>
  <c r="CQ1267" i="2"/>
  <c r="CS1267" i="2" s="1"/>
  <c r="CP1267" i="2"/>
  <c r="CR1266" i="2"/>
  <c r="CT1266" i="2" s="1"/>
  <c r="CN1268" i="2" l="1"/>
  <c r="CX1268" i="2" s="1"/>
  <c r="CV1268" i="2" l="1" a="1"/>
  <c r="CV1268" i="2" s="1"/>
  <c r="CQ1268" i="2"/>
  <c r="CS1268" i="2" s="1"/>
  <c r="CO1268" i="2"/>
  <c r="CN1269" i="2" s="1"/>
  <c r="CX1269" i="2" s="1"/>
  <c r="CP1268" i="2"/>
  <c r="CR1267" i="2"/>
  <c r="CT1267" i="2" s="1"/>
  <c r="CP1269" i="2" l="1"/>
  <c r="CV1269" i="2" a="1"/>
  <c r="CV1269" i="2" s="1"/>
  <c r="CO1269" i="2"/>
  <c r="CN1270" i="2" s="1"/>
  <c r="CX1270" i="2" s="1"/>
  <c r="CQ1269" i="2"/>
  <c r="CS1269" i="2" s="1"/>
  <c r="CR1268" i="2"/>
  <c r="CT1268" i="2" s="1"/>
  <c r="CO1270" i="2" l="1"/>
  <c r="CV1270" i="2" a="1"/>
  <c r="CV1270" i="2" s="1"/>
  <c r="CR1269" i="2"/>
  <c r="CT1269" i="2" s="1"/>
  <c r="CP1270" i="2"/>
  <c r="CQ1270" i="2"/>
  <c r="CS1270" i="2" s="1"/>
  <c r="CN1271" i="2" l="1"/>
  <c r="CX1271" i="2" s="1"/>
  <c r="CV1271" i="2" l="1" a="1"/>
  <c r="CV1271" i="2" s="1"/>
  <c r="CO1271" i="2"/>
  <c r="CN1272" i="2" s="1"/>
  <c r="CX1272" i="2" s="1"/>
  <c r="CP1271" i="2"/>
  <c r="CQ1271" i="2"/>
  <c r="CS1271" i="2" s="1"/>
  <c r="CR1270" i="2"/>
  <c r="CT1270" i="2" s="1"/>
  <c r="CO1272" i="2" l="1"/>
  <c r="CV1272" i="2" a="1"/>
  <c r="CV1272" i="2" s="1"/>
  <c r="CR1271" i="2"/>
  <c r="CT1271" i="2" s="1"/>
  <c r="CQ1272" i="2"/>
  <c r="CS1272" i="2" s="1"/>
  <c r="CP1272" i="2"/>
  <c r="CN1273" i="2" l="1"/>
  <c r="CX1273" i="2" s="1"/>
  <c r="CV1273" i="2" l="1" a="1"/>
  <c r="CV1273" i="2" s="1"/>
  <c r="CO1273" i="2"/>
  <c r="CN1274" i="2" s="1"/>
  <c r="CX1274" i="2" s="1"/>
  <c r="CR1272" i="2"/>
  <c r="CT1272" i="2" s="1"/>
  <c r="CP1273" i="2"/>
  <c r="CQ1273" i="2"/>
  <c r="CS1273" i="2" s="1"/>
  <c r="CR1273" i="2" l="1"/>
  <c r="CT1273" i="2" s="1"/>
  <c r="CV1274" i="2" a="1"/>
  <c r="CV1274" i="2" s="1"/>
  <c r="CQ1274" i="2"/>
  <c r="CS1274" i="2" s="1"/>
  <c r="CO1274" i="2"/>
  <c r="CN1275" i="2" s="1"/>
  <c r="CX1275" i="2" s="1"/>
  <c r="CP1274" i="2"/>
  <c r="CQ1275" i="2" l="1"/>
  <c r="CS1275" i="2" s="1"/>
  <c r="CV1275" i="2" a="1"/>
  <c r="CV1275" i="2" s="1"/>
  <c r="CO1275" i="2"/>
  <c r="CN1276" i="2" s="1"/>
  <c r="CX1276" i="2" s="1"/>
  <c r="CR1274" i="2"/>
  <c r="CT1274" i="2" s="1"/>
  <c r="CP1275" i="2"/>
  <c r="CO1276" i="2" l="1"/>
  <c r="CV1276" i="2" a="1"/>
  <c r="CV1276" i="2" s="1"/>
  <c r="CQ1276" i="2"/>
  <c r="CS1276" i="2" s="1"/>
  <c r="CP1276" i="2"/>
  <c r="CR1275" i="2"/>
  <c r="CT1275" i="2" s="1"/>
  <c r="CN1277" i="2" l="1"/>
  <c r="CX1277" i="2" s="1"/>
  <c r="CV1277" i="2" l="1" a="1"/>
  <c r="CV1277" i="2" s="1"/>
  <c r="CO1277" i="2"/>
  <c r="CN1278" i="2" s="1"/>
  <c r="CX1278" i="2" s="1"/>
  <c r="CQ1277" i="2"/>
  <c r="CS1277" i="2" s="1"/>
  <c r="CP1277" i="2"/>
  <c r="CR1276" i="2"/>
  <c r="CT1276" i="2" s="1"/>
  <c r="CO1278" i="2" l="1"/>
  <c r="CV1278" i="2" a="1"/>
  <c r="CV1278" i="2" s="1"/>
  <c r="CP1278" i="2"/>
  <c r="CQ1278" i="2"/>
  <c r="CS1278" i="2" s="1"/>
  <c r="CR1277" i="2"/>
  <c r="CT1277" i="2" s="1"/>
  <c r="CN1279" i="2" l="1"/>
  <c r="CX1279" i="2" s="1"/>
  <c r="CV1279" i="2" l="1" a="1"/>
  <c r="CV1279" i="2" s="1"/>
  <c r="CO1279" i="2"/>
  <c r="CN1280" i="2" s="1"/>
  <c r="CX1280" i="2" s="1"/>
  <c r="CQ1279" i="2"/>
  <c r="CS1279" i="2" s="1"/>
  <c r="CR1278" i="2"/>
  <c r="CT1278" i="2" s="1"/>
  <c r="CP1279" i="2"/>
  <c r="CR1279" i="2" l="1"/>
  <c r="CT1279" i="2" s="1"/>
  <c r="CV1280" i="2" a="1"/>
  <c r="CV1280" i="2" s="1"/>
  <c r="CO1280" i="2"/>
  <c r="CN1281" i="2" s="1"/>
  <c r="CX1281" i="2" s="1"/>
  <c r="CP1280" i="2"/>
  <c r="CQ1280" i="2"/>
  <c r="CS1280" i="2" s="1"/>
  <c r="CQ1281" i="2" l="1"/>
  <c r="CS1281" i="2" s="1"/>
  <c r="CV1281" i="2" a="1"/>
  <c r="CV1281" i="2" s="1"/>
  <c r="CP1281" i="2"/>
  <c r="CO1281" i="2"/>
  <c r="CN1282" i="2" s="1"/>
  <c r="CX1282" i="2" s="1"/>
  <c r="CR1280" i="2"/>
  <c r="CT1280" i="2" s="1"/>
  <c r="CO1282" i="2" l="1"/>
  <c r="CV1282" i="2" a="1"/>
  <c r="CV1282" i="2" s="1"/>
  <c r="CR1281" i="2"/>
  <c r="CT1281" i="2" s="1"/>
  <c r="CP1282" i="2"/>
  <c r="CQ1282" i="2"/>
  <c r="CS1282" i="2" s="1"/>
  <c r="CN1283" i="2" l="1"/>
  <c r="CX1283" i="2" s="1"/>
  <c r="CV1283" i="2" l="1" a="1"/>
  <c r="CV1283" i="2" s="1"/>
  <c r="CR1282" i="2"/>
  <c r="CT1282" i="2" s="1"/>
  <c r="CO1283" i="2"/>
  <c r="CN1284" i="2" s="1"/>
  <c r="CX1284" i="2" s="1"/>
  <c r="CQ1283" i="2"/>
  <c r="CS1283" i="2" s="1"/>
  <c r="CP1283" i="2"/>
  <c r="CO1284" i="2" l="1"/>
  <c r="CV1284" i="2" a="1"/>
  <c r="CV1284" i="2" s="1"/>
  <c r="CP1284" i="2"/>
  <c r="CQ1284" i="2"/>
  <c r="CS1284" i="2" s="1"/>
  <c r="CR1283" i="2"/>
  <c r="CT1283" i="2" s="1"/>
  <c r="CN1285" i="2" l="1"/>
  <c r="CX1285" i="2" s="1"/>
  <c r="CV1285" i="2" l="1" a="1"/>
  <c r="CV1285" i="2" s="1"/>
  <c r="CO1285" i="2"/>
  <c r="CN1286" i="2" s="1"/>
  <c r="CX1286" i="2" s="1"/>
  <c r="CR1284" i="2"/>
  <c r="CT1284" i="2" s="1"/>
  <c r="CP1285" i="2"/>
  <c r="CQ1285" i="2"/>
  <c r="CS1285" i="2" s="1"/>
  <c r="CP1286" i="2" l="1"/>
  <c r="CV1286" i="2" a="1"/>
  <c r="CV1286" i="2" s="1"/>
  <c r="CQ1286" i="2"/>
  <c r="CS1286" i="2" s="1"/>
  <c r="CR1285" i="2"/>
  <c r="CT1285" i="2" s="1"/>
  <c r="CO1286" i="2"/>
  <c r="CN1287" i="2" s="1"/>
  <c r="CX1287" i="2" s="1"/>
  <c r="CR1286" i="2" l="1"/>
  <c r="CT1286" i="2" s="1"/>
  <c r="CV1287" i="2" a="1"/>
  <c r="CV1287" i="2" s="1"/>
  <c r="CP1287" i="2"/>
  <c r="CO1287" i="2"/>
  <c r="CN1288" i="2" s="1"/>
  <c r="CX1288" i="2" s="1"/>
  <c r="CQ1287" i="2"/>
  <c r="CS1287" i="2" s="1"/>
  <c r="CP1288" i="2" l="1"/>
  <c r="CV1288" i="2" a="1"/>
  <c r="CV1288" i="2" s="1"/>
  <c r="CQ1288" i="2"/>
  <c r="CS1288" i="2" s="1"/>
  <c r="CR1287" i="2"/>
  <c r="CT1287" i="2" s="1"/>
  <c r="CO1288" i="2"/>
  <c r="CN1289" i="2" s="1"/>
  <c r="CX1289" i="2" s="1"/>
  <c r="CO1289" i="2" l="1"/>
  <c r="CV1289" i="2" a="1"/>
  <c r="CV1289" i="2" s="1"/>
  <c r="CP1289" i="2"/>
  <c r="CQ1289" i="2"/>
  <c r="CS1289" i="2" s="1"/>
  <c r="CR1288" i="2"/>
  <c r="CT1288" i="2" s="1"/>
  <c r="CN1290" i="2" l="1"/>
  <c r="CX1290" i="2" s="1"/>
  <c r="CV1290" i="2" l="1" a="1"/>
  <c r="CV1290" i="2" s="1"/>
  <c r="CR1289" i="2"/>
  <c r="CT1289" i="2" s="1"/>
  <c r="CQ1290" i="2"/>
  <c r="CS1290" i="2" s="1"/>
  <c r="CP1290" i="2"/>
  <c r="CO1290" i="2"/>
  <c r="CN1291" i="2" s="1"/>
  <c r="CX1291" i="2" s="1"/>
  <c r="CQ1291" i="2" l="1"/>
  <c r="CS1291" i="2" s="1"/>
  <c r="CV1291" i="2" a="1"/>
  <c r="CV1291" i="2" s="1"/>
  <c r="CR1290" i="2"/>
  <c r="CT1290" i="2" s="1"/>
  <c r="CO1291" i="2"/>
  <c r="CN1292" i="2" s="1"/>
  <c r="CX1292" i="2" s="1"/>
  <c r="CP1291" i="2"/>
  <c r="CR1291" i="2" l="1"/>
  <c r="CT1291" i="2" s="1"/>
  <c r="CV1292" i="2" a="1"/>
  <c r="CV1292" i="2" s="1"/>
  <c r="CO1292" i="2"/>
  <c r="CN1293" i="2" s="1"/>
  <c r="CX1293" i="2" s="1"/>
  <c r="CQ1292" i="2"/>
  <c r="CS1292" i="2" s="1"/>
  <c r="CP1292" i="2"/>
  <c r="CO1293" i="2" l="1"/>
  <c r="CV1293" i="2" a="1"/>
  <c r="CV1293" i="2" s="1"/>
  <c r="CR1292" i="2"/>
  <c r="CT1292" i="2" s="1"/>
  <c r="CQ1293" i="2"/>
  <c r="CS1293" i="2" s="1"/>
  <c r="CP1293" i="2"/>
  <c r="CN1294" i="2" l="1"/>
  <c r="CX1294" i="2" s="1"/>
  <c r="CV1294" i="2" l="1" a="1"/>
  <c r="CV1294" i="2" s="1"/>
  <c r="CP1294" i="2"/>
  <c r="CR1293" i="2"/>
  <c r="CT1293" i="2" s="1"/>
  <c r="CQ1294" i="2"/>
  <c r="CS1294" i="2" s="1"/>
  <c r="CO1294" i="2"/>
  <c r="CN1295" i="2" s="1"/>
  <c r="CX1295" i="2" s="1"/>
  <c r="CQ1295" i="2" l="1"/>
  <c r="CS1295" i="2" s="1"/>
  <c r="CV1295" i="2" a="1"/>
  <c r="CV1295" i="2" s="1"/>
  <c r="CR1294" i="2"/>
  <c r="CT1294" i="2" s="1"/>
  <c r="CO1295" i="2"/>
  <c r="CN1296" i="2" s="1"/>
  <c r="CX1296" i="2" s="1"/>
  <c r="CP1295" i="2"/>
  <c r="CP1296" i="2" l="1"/>
  <c r="CV1296" i="2" a="1"/>
  <c r="CV1296" i="2" s="1"/>
  <c r="CR1295" i="2"/>
  <c r="CT1295" i="2" s="1"/>
  <c r="CQ1296" i="2"/>
  <c r="CS1296" i="2" s="1"/>
  <c r="CO1296" i="2"/>
  <c r="CN1297" i="2" s="1"/>
  <c r="CX1297" i="2" s="1"/>
  <c r="CP1297" i="2" l="1"/>
  <c r="CV1297" i="2" a="1"/>
  <c r="CV1297" i="2" s="1"/>
  <c r="CO1297" i="2"/>
  <c r="CN1298" i="2" s="1"/>
  <c r="CX1298" i="2" s="1"/>
  <c r="CQ1297" i="2"/>
  <c r="CS1297" i="2" s="1"/>
  <c r="CR1296" i="2"/>
  <c r="CT1296" i="2" s="1"/>
  <c r="CP1298" i="2" l="1"/>
  <c r="CV1298" i="2" a="1"/>
  <c r="CV1298" i="2" s="1"/>
  <c r="CO1298" i="2"/>
  <c r="CN1299" i="2" s="1"/>
  <c r="CX1299" i="2" s="1"/>
  <c r="CQ1298" i="2"/>
  <c r="CS1298" i="2" s="1"/>
  <c r="CR1297" i="2"/>
  <c r="CT1297" i="2" s="1"/>
  <c r="CP1299" i="2" l="1"/>
  <c r="CV1299" i="2" a="1"/>
  <c r="CV1299" i="2" s="1"/>
  <c r="CR1298" i="2"/>
  <c r="CT1298" i="2" s="1"/>
  <c r="CO1299" i="2"/>
  <c r="CN1300" i="2" s="1"/>
  <c r="CX1300" i="2" s="1"/>
  <c r="CQ1299" i="2"/>
  <c r="CS1299" i="2" s="1"/>
  <c r="CP1300" i="2" l="1"/>
  <c r="CV1300" i="2" a="1"/>
  <c r="CV1300" i="2" s="1"/>
  <c r="CO1300" i="2"/>
  <c r="CN1301" i="2" s="1"/>
  <c r="CX1301" i="2" s="1"/>
  <c r="CQ1300" i="2"/>
  <c r="CS1300" i="2" s="1"/>
  <c r="CR1299" i="2"/>
  <c r="CT1299" i="2" s="1"/>
  <c r="CQ1301" i="2" l="1"/>
  <c r="CS1301" i="2" s="1"/>
  <c r="CV1301" i="2" a="1"/>
  <c r="CV1301" i="2" s="1"/>
  <c r="CO1301" i="2"/>
  <c r="CN1302" i="2" s="1"/>
  <c r="CX1302" i="2" s="1"/>
  <c r="CR1300" i="2"/>
  <c r="CT1300" i="2" s="1"/>
  <c r="CP1301" i="2"/>
  <c r="CP1302" i="2" l="1"/>
  <c r="CV1302" i="2" a="1"/>
  <c r="CV1302" i="2" s="1"/>
  <c r="CO1302" i="2"/>
  <c r="CN1303" i="2" s="1"/>
  <c r="CX1303" i="2" s="1"/>
  <c r="CR1301" i="2"/>
  <c r="CT1301" i="2" s="1"/>
  <c r="CQ1302" i="2"/>
  <c r="CS1302" i="2" s="1"/>
  <c r="CQ1303" i="2" l="1"/>
  <c r="CS1303" i="2" s="1"/>
  <c r="CV1303" i="2" a="1"/>
  <c r="CV1303" i="2" s="1"/>
  <c r="CR1302" i="2"/>
  <c r="CT1302" i="2" s="1"/>
  <c r="CP1303" i="2"/>
  <c r="CO1303" i="2"/>
  <c r="CN1304" i="2" s="1"/>
  <c r="CX1304" i="2" s="1"/>
  <c r="CO1304" i="2" l="1"/>
  <c r="CV1304" i="2" a="1"/>
  <c r="CV1304" i="2" s="1"/>
  <c r="CP1304" i="2"/>
  <c r="CQ1304" i="2"/>
  <c r="CS1304" i="2" s="1"/>
  <c r="CR1303" i="2"/>
  <c r="CT1303" i="2" s="1"/>
  <c r="CN1305" i="2" l="1"/>
  <c r="CX1305" i="2" s="1"/>
  <c r="CV1305" i="2" l="1" a="1"/>
  <c r="CV1305" i="2" s="1"/>
  <c r="CR1304" i="2"/>
  <c r="CT1304" i="2" s="1"/>
  <c r="CO1305" i="2"/>
  <c r="CN1306" i="2" s="1"/>
  <c r="CX1306" i="2" s="1"/>
  <c r="CQ1305" i="2"/>
  <c r="CS1305" i="2" s="1"/>
  <c r="CP1305" i="2"/>
  <c r="CR1305" i="2" l="1"/>
  <c r="CT1305" i="2" s="1"/>
  <c r="CV1306" i="2" a="1"/>
  <c r="CV1306" i="2" s="1"/>
  <c r="CQ1306" i="2"/>
  <c r="CS1306" i="2" s="1"/>
  <c r="CP1306" i="2"/>
  <c r="CO1306" i="2"/>
  <c r="CN1307" i="2" s="1"/>
  <c r="CX1307" i="2" s="1"/>
  <c r="CO1307" i="2" l="1"/>
  <c r="CV1307" i="2" a="1"/>
  <c r="CV1307" i="2" s="1"/>
  <c r="CR1306" i="2"/>
  <c r="CT1306" i="2" s="1"/>
  <c r="CQ1307" i="2"/>
  <c r="CS1307" i="2" s="1"/>
  <c r="CP1307" i="2"/>
  <c r="CN1308" i="2" l="1"/>
  <c r="CX1308" i="2" s="1"/>
  <c r="CV1308" i="2" l="1" a="1"/>
  <c r="CV1308" i="2" s="1"/>
  <c r="CQ1308" i="2"/>
  <c r="CS1308" i="2" s="1"/>
  <c r="CO1308" i="2"/>
  <c r="CN1309" i="2" s="1"/>
  <c r="CX1309" i="2" s="1"/>
  <c r="CR1307" i="2"/>
  <c r="CT1307" i="2" s="1"/>
  <c r="CP1308" i="2"/>
  <c r="CQ1309" i="2" l="1"/>
  <c r="CS1309" i="2" s="1"/>
  <c r="CV1309" i="2" a="1"/>
  <c r="CV1309" i="2" s="1"/>
  <c r="CP1309" i="2"/>
  <c r="CR1308" i="2"/>
  <c r="CT1308" i="2" s="1"/>
  <c r="CO1309" i="2"/>
  <c r="CN1310" i="2" s="1"/>
  <c r="CX1310" i="2" s="1"/>
  <c r="CR1309" i="2" l="1"/>
  <c r="CT1309" i="2" s="1"/>
  <c r="CV1310" i="2" a="1"/>
  <c r="CV1310" i="2" s="1"/>
  <c r="CQ1310" i="2"/>
  <c r="CS1310" i="2" s="1"/>
  <c r="CP1310" i="2"/>
  <c r="CO1310" i="2"/>
  <c r="CN1311" i="2" s="1"/>
  <c r="CX1311" i="2" s="1"/>
  <c r="CP1311" i="2" l="1"/>
  <c r="CV1311" i="2" a="1"/>
  <c r="CV1311" i="2" s="1"/>
  <c r="CQ1311" i="2"/>
  <c r="CS1311" i="2" s="1"/>
  <c r="CO1311" i="2"/>
  <c r="CN1312" i="2" s="1"/>
  <c r="CX1312" i="2" s="1"/>
  <c r="CR1310" i="2"/>
  <c r="CT1310" i="2" s="1"/>
  <c r="CQ1312" i="2" l="1"/>
  <c r="CS1312" i="2" s="1"/>
  <c r="CV1312" i="2" a="1"/>
  <c r="CV1312" i="2" s="1"/>
  <c r="CO1312" i="2"/>
  <c r="CN1313" i="2" s="1"/>
  <c r="CX1313" i="2" s="1"/>
  <c r="CR1311" i="2"/>
  <c r="CT1311" i="2" s="1"/>
  <c r="CP1312" i="2"/>
  <c r="CP1313" i="2" l="1"/>
  <c r="CV1313" i="2" a="1"/>
  <c r="CV1313" i="2" s="1"/>
  <c r="CO1313" i="2"/>
  <c r="CN1314" i="2" s="1"/>
  <c r="CX1314" i="2" s="1"/>
  <c r="CR1312" i="2"/>
  <c r="CT1312" i="2" s="1"/>
  <c r="CQ1313" i="2"/>
  <c r="CS1313" i="2" s="1"/>
  <c r="CQ1314" i="2" l="1"/>
  <c r="CS1314" i="2" s="1"/>
  <c r="CV1314" i="2" a="1"/>
  <c r="CV1314" i="2" s="1"/>
  <c r="CO1314" i="2"/>
  <c r="CN1315" i="2" s="1"/>
  <c r="CX1315" i="2" s="1"/>
  <c r="CP1314" i="2"/>
  <c r="CR1313" i="2"/>
  <c r="CT1313" i="2" s="1"/>
  <c r="CP1315" i="2" l="1"/>
  <c r="CV1315" i="2" a="1"/>
  <c r="CV1315" i="2" s="1"/>
  <c r="CO1315" i="2"/>
  <c r="CN1316" i="2" s="1"/>
  <c r="CX1316" i="2" s="1"/>
  <c r="CR1314" i="2"/>
  <c r="CT1314" i="2" s="1"/>
  <c r="CQ1315" i="2"/>
  <c r="CS1315" i="2" s="1"/>
  <c r="CO1316" i="2" l="1"/>
  <c r="CV1316" i="2" a="1"/>
  <c r="CV1316" i="2" s="1"/>
  <c r="CR1315" i="2"/>
  <c r="CT1315" i="2" s="1"/>
  <c r="CP1316" i="2"/>
  <c r="CQ1316" i="2"/>
  <c r="CS1316" i="2" s="1"/>
  <c r="CN1317" i="2" l="1"/>
  <c r="CX1317" i="2" s="1"/>
  <c r="CV1317" i="2" l="1" a="1"/>
  <c r="CV1317" i="2" s="1"/>
  <c r="CQ1317" i="2"/>
  <c r="CS1317" i="2" s="1"/>
  <c r="CR1316" i="2"/>
  <c r="CT1316" i="2" s="1"/>
  <c r="CO1317" i="2"/>
  <c r="CN1318" i="2" s="1"/>
  <c r="CX1318" i="2" s="1"/>
  <c r="CP1317" i="2"/>
  <c r="CR1317" i="2" l="1"/>
  <c r="CT1317" i="2" s="1"/>
  <c r="CV1318" i="2" a="1"/>
  <c r="CV1318" i="2" s="1"/>
  <c r="CP1318" i="2"/>
  <c r="CQ1318" i="2"/>
  <c r="CS1318" i="2" s="1"/>
  <c r="CO1318" i="2"/>
  <c r="CN1319" i="2" s="1"/>
  <c r="CX1319" i="2" s="1"/>
  <c r="CP1319" i="2" l="1"/>
  <c r="CV1319" i="2" a="1"/>
  <c r="CV1319" i="2" s="1"/>
  <c r="CR1318" i="2"/>
  <c r="CT1318" i="2" s="1"/>
  <c r="CQ1319" i="2"/>
  <c r="CS1319" i="2" s="1"/>
  <c r="CO1319" i="2"/>
  <c r="CN1320" i="2" s="1"/>
  <c r="CX1320" i="2" s="1"/>
  <c r="CQ1320" i="2" l="1"/>
  <c r="CS1320" i="2" s="1"/>
  <c r="CV1320" i="2" a="1"/>
  <c r="CV1320" i="2" s="1"/>
  <c r="CO1320" i="2"/>
  <c r="CN1321" i="2" s="1"/>
  <c r="CX1321" i="2" s="1"/>
  <c r="CP1320" i="2"/>
  <c r="CR1319" i="2"/>
  <c r="CT1319" i="2" s="1"/>
  <c r="CQ1321" i="2" l="1"/>
  <c r="CS1321" i="2" s="1"/>
  <c r="CV1321" i="2" a="1"/>
  <c r="CV1321" i="2" s="1"/>
  <c r="CO1321" i="2"/>
  <c r="CN1322" i="2" s="1"/>
  <c r="CX1322" i="2" s="1"/>
  <c r="CR1320" i="2"/>
  <c r="CT1320" i="2" s="1"/>
  <c r="CP1321" i="2"/>
  <c r="CR1321" i="2" l="1"/>
  <c r="CT1321" i="2" s="1"/>
  <c r="CV1322" i="2" a="1"/>
  <c r="CV1322" i="2" s="1"/>
  <c r="CP1322" i="2"/>
  <c r="CQ1322" i="2"/>
  <c r="CS1322" i="2" s="1"/>
  <c r="CO1322" i="2"/>
  <c r="CN1323" i="2" s="1"/>
  <c r="CX1323" i="2" s="1"/>
  <c r="CP1323" i="2" l="1"/>
  <c r="CV1323" i="2" a="1"/>
  <c r="CV1323" i="2" s="1"/>
  <c r="CR1322" i="2"/>
  <c r="CT1322" i="2" s="1"/>
  <c r="CO1323" i="2"/>
  <c r="CN1324" i="2" s="1"/>
  <c r="CX1324" i="2" s="1"/>
  <c r="CQ1323" i="2"/>
  <c r="CS1323" i="2" s="1"/>
  <c r="CO1324" i="2" l="1"/>
  <c r="CV1324" i="2" a="1"/>
  <c r="CV1324" i="2" s="1"/>
  <c r="CR1323" i="2"/>
  <c r="CT1323" i="2" s="1"/>
  <c r="CP1324" i="2"/>
  <c r="CQ1324" i="2"/>
  <c r="CS1324" i="2" s="1"/>
  <c r="CN1325" i="2" l="1"/>
  <c r="CX1325" i="2" s="1"/>
  <c r="CV1325" i="2" l="1" a="1"/>
  <c r="CV1325" i="2" s="1"/>
  <c r="CO1325" i="2"/>
  <c r="CN1326" i="2" s="1"/>
  <c r="CX1326" i="2" s="1"/>
  <c r="CQ1325" i="2"/>
  <c r="CS1325" i="2" s="1"/>
  <c r="CR1324" i="2"/>
  <c r="CT1324" i="2" s="1"/>
  <c r="CP1325" i="2"/>
  <c r="CP1326" i="2" l="1"/>
  <c r="CV1326" i="2" a="1"/>
  <c r="CV1326" i="2" s="1"/>
  <c r="CR1325" i="2"/>
  <c r="CT1325" i="2" s="1"/>
  <c r="CQ1326" i="2"/>
  <c r="CS1326" i="2" s="1"/>
  <c r="CO1326" i="2"/>
  <c r="CN1327" i="2" s="1"/>
  <c r="CX1327" i="2" s="1"/>
  <c r="CO1327" i="2" l="1"/>
  <c r="CV1327" i="2" a="1"/>
  <c r="CV1327" i="2" s="1"/>
  <c r="CP1327" i="2"/>
  <c r="CQ1327" i="2"/>
  <c r="CS1327" i="2" s="1"/>
  <c r="CR1326" i="2"/>
  <c r="CT1326" i="2" s="1"/>
  <c r="CN1328" i="2" l="1"/>
  <c r="CX1328" i="2" s="1"/>
  <c r="CV1328" i="2" l="1" a="1"/>
  <c r="CV1328" i="2" s="1"/>
  <c r="CP1328" i="2"/>
  <c r="CO1328" i="2"/>
  <c r="CN1329" i="2" s="1"/>
  <c r="CX1329" i="2" s="1"/>
  <c r="CQ1328" i="2"/>
  <c r="CS1328" i="2" s="1"/>
  <c r="CR1327" i="2"/>
  <c r="CT1327" i="2" s="1"/>
  <c r="CR1328" i="2" l="1"/>
  <c r="CT1328" i="2" s="1"/>
  <c r="CV1329" i="2" a="1"/>
  <c r="CV1329" i="2" s="1"/>
  <c r="CO1329" i="2"/>
  <c r="CN1330" i="2" s="1"/>
  <c r="CX1330" i="2" s="1"/>
  <c r="CP1329" i="2"/>
  <c r="CQ1329" i="2"/>
  <c r="CS1329" i="2" s="1"/>
  <c r="CQ1330" i="2" l="1"/>
  <c r="CS1330" i="2" s="1"/>
  <c r="CV1330" i="2" a="1"/>
  <c r="CV1330" i="2" s="1"/>
  <c r="CR1329" i="2"/>
  <c r="CT1329" i="2" s="1"/>
  <c r="CP1330" i="2"/>
  <c r="CO1330" i="2"/>
  <c r="CN1331" i="2" s="1"/>
  <c r="CX1331" i="2" s="1"/>
  <c r="CQ1331" i="2" l="1"/>
  <c r="CS1331" i="2" s="1"/>
  <c r="CV1331" i="2" a="1"/>
  <c r="CV1331" i="2" s="1"/>
  <c r="CO1331" i="2"/>
  <c r="CN1332" i="2" s="1"/>
  <c r="CX1332" i="2" s="1"/>
  <c r="CR1330" i="2"/>
  <c r="CT1330" i="2" s="1"/>
  <c r="CP1331" i="2"/>
  <c r="CQ1332" i="2" l="1"/>
  <c r="CS1332" i="2" s="1"/>
  <c r="CV1332" i="2" a="1"/>
  <c r="CV1332" i="2" s="1"/>
  <c r="CP1332" i="2"/>
  <c r="CR1331" i="2"/>
  <c r="CT1331" i="2" s="1"/>
  <c r="CO1332" i="2"/>
  <c r="CN1333" i="2" s="1"/>
  <c r="CX1333" i="2" s="1"/>
  <c r="CO1333" i="2" l="1"/>
  <c r="CV1333" i="2" a="1"/>
  <c r="CV1333" i="2" s="1"/>
  <c r="CQ1333" i="2"/>
  <c r="CS1333" i="2" s="1"/>
  <c r="CR1332" i="2"/>
  <c r="CT1332" i="2" s="1"/>
  <c r="CP1333" i="2"/>
  <c r="CN1334" i="2" l="1"/>
  <c r="CX1334" i="2" s="1"/>
  <c r="CV1334" i="2" l="1" a="1"/>
  <c r="CV1334" i="2" s="1"/>
  <c r="CR1333" i="2"/>
  <c r="CT1333" i="2" s="1"/>
  <c r="CO1334" i="2"/>
  <c r="CN1335" i="2" s="1"/>
  <c r="CX1335" i="2" s="1"/>
  <c r="CP1334" i="2"/>
  <c r="CQ1334" i="2"/>
  <c r="CS1334" i="2" s="1"/>
  <c r="CP1335" i="2" l="1"/>
  <c r="CV1335" i="2" a="1"/>
  <c r="CV1335" i="2" s="1"/>
  <c r="CR1334" i="2"/>
  <c r="CT1334" i="2" s="1"/>
  <c r="CQ1335" i="2"/>
  <c r="CS1335" i="2" s="1"/>
  <c r="CO1335" i="2"/>
  <c r="CN1336" i="2" s="1"/>
  <c r="CX1336" i="2" s="1"/>
  <c r="CO1336" i="2" l="1"/>
  <c r="CV1336" i="2" a="1"/>
  <c r="CV1336" i="2" s="1"/>
  <c r="CR1335" i="2"/>
  <c r="CT1335" i="2" s="1"/>
  <c r="CP1336" i="2"/>
  <c r="CQ1336" i="2"/>
  <c r="CS1336" i="2" s="1"/>
  <c r="CN1337" i="2" l="1"/>
  <c r="CX1337" i="2" s="1"/>
  <c r="CV1337" i="2" l="1" a="1"/>
  <c r="CV1337" i="2" s="1"/>
  <c r="CQ1337" i="2"/>
  <c r="CS1337" i="2" s="1"/>
  <c r="CR1336" i="2"/>
  <c r="CT1336" i="2" s="1"/>
  <c r="CP1337" i="2"/>
  <c r="CO1337" i="2"/>
  <c r="CN1338" i="2" s="1"/>
  <c r="CX1338" i="2" s="1"/>
  <c r="CO1338" i="2" l="1"/>
  <c r="CV1338" i="2" a="1"/>
  <c r="CV1338" i="2" s="1"/>
  <c r="CQ1338" i="2"/>
  <c r="CS1338" i="2" s="1"/>
  <c r="CP1338" i="2"/>
  <c r="CR1337" i="2"/>
  <c r="CT1337" i="2" s="1"/>
  <c r="CN1339" i="2" l="1"/>
  <c r="CX1339" i="2" s="1"/>
  <c r="CV1339" i="2" l="1" a="1"/>
  <c r="CV1339" i="2" s="1"/>
  <c r="CQ1339" i="2"/>
  <c r="CS1339" i="2" s="1"/>
  <c r="CP1339" i="2"/>
  <c r="CO1339" i="2"/>
  <c r="CN1340" i="2" s="1"/>
  <c r="CX1340" i="2" s="1"/>
  <c r="CR1338" i="2"/>
  <c r="CT1338" i="2" s="1"/>
  <c r="CO1340" i="2" l="1"/>
  <c r="CV1340" i="2" a="1"/>
  <c r="CV1340" i="2" s="1"/>
  <c r="CP1340" i="2"/>
  <c r="CQ1340" i="2"/>
  <c r="CS1340" i="2" s="1"/>
  <c r="CR1339" i="2"/>
  <c r="CT1339" i="2" s="1"/>
  <c r="CN1341" i="2" l="1"/>
  <c r="CX1341" i="2" s="1"/>
  <c r="CV1341" i="2" l="1" a="1"/>
  <c r="CV1341" i="2" s="1"/>
  <c r="CO1341" i="2"/>
  <c r="CN1342" i="2" s="1"/>
  <c r="CX1342" i="2" s="1"/>
  <c r="CQ1341" i="2"/>
  <c r="CS1341" i="2" s="1"/>
  <c r="CP1341" i="2"/>
  <c r="CR1340" i="2"/>
  <c r="CT1340" i="2" s="1"/>
  <c r="CR1341" i="2" l="1"/>
  <c r="CT1341" i="2" s="1"/>
  <c r="CV1342" i="2" a="1"/>
  <c r="CV1342" i="2" s="1"/>
  <c r="CO1342" i="2"/>
  <c r="CN1343" i="2" s="1"/>
  <c r="CX1343" i="2" s="1"/>
  <c r="CQ1342" i="2"/>
  <c r="CS1342" i="2" s="1"/>
  <c r="CP1342" i="2"/>
  <c r="CO1343" i="2" l="1"/>
  <c r="CV1343" i="2" a="1"/>
  <c r="CV1343" i="2" s="1"/>
  <c r="CP1343" i="2"/>
  <c r="CQ1343" i="2"/>
  <c r="CS1343" i="2" s="1"/>
  <c r="CR1342" i="2"/>
  <c r="CT1342" i="2" s="1"/>
  <c r="CN1344" i="2" l="1"/>
  <c r="CX1344" i="2" s="1"/>
  <c r="CV1344" i="2" l="1" a="1"/>
  <c r="CV1344" i="2" s="1"/>
  <c r="CQ1344" i="2"/>
  <c r="CS1344" i="2" s="1"/>
  <c r="CP1344" i="2"/>
  <c r="CO1344" i="2"/>
  <c r="CN1345" i="2" s="1"/>
  <c r="CX1345" i="2" s="1"/>
  <c r="CR1343" i="2"/>
  <c r="CT1343" i="2" s="1"/>
  <c r="CQ1345" i="2" l="1"/>
  <c r="CS1345" i="2" s="1"/>
  <c r="CV1345" i="2" a="1"/>
  <c r="CV1345" i="2" s="1"/>
  <c r="CR1344" i="2"/>
  <c r="CT1344" i="2" s="1"/>
  <c r="CP1345" i="2"/>
  <c r="CO1345" i="2"/>
  <c r="CN1346" i="2" s="1"/>
  <c r="CX1346" i="2" s="1"/>
  <c r="CP1346" i="2" l="1"/>
  <c r="CV1346" i="2" a="1"/>
  <c r="CV1346" i="2" s="1"/>
  <c r="CR1345" i="2"/>
  <c r="CT1345" i="2" s="1"/>
  <c r="CO1346" i="2"/>
  <c r="CN1347" i="2" s="1"/>
  <c r="CX1347" i="2" s="1"/>
  <c r="CQ1346" i="2"/>
  <c r="CS1346" i="2" s="1"/>
  <c r="CP1347" i="2" l="1"/>
  <c r="CV1347" i="2" a="1"/>
  <c r="CV1347" i="2" s="1"/>
  <c r="CR1346" i="2"/>
  <c r="CT1346" i="2" s="1"/>
  <c r="CQ1347" i="2"/>
  <c r="CS1347" i="2" s="1"/>
  <c r="CO1347" i="2"/>
  <c r="CN1348" i="2" s="1"/>
  <c r="CX1348" i="2" s="1"/>
  <c r="CP1348" i="2" l="1"/>
  <c r="CV1348" i="2" a="1"/>
  <c r="CV1348" i="2" s="1"/>
  <c r="CQ1348" i="2"/>
  <c r="CS1348" i="2" s="1"/>
  <c r="CR1347" i="2"/>
  <c r="CT1347" i="2" s="1"/>
  <c r="CO1348" i="2"/>
  <c r="CN1349" i="2" s="1"/>
  <c r="CX1349" i="2" s="1"/>
  <c r="CR1348" i="2" l="1"/>
  <c r="CT1348" i="2" s="1"/>
  <c r="CV1349" i="2" a="1"/>
  <c r="CV1349" i="2" s="1"/>
  <c r="CQ1349" i="2"/>
  <c r="CS1349" i="2" s="1"/>
  <c r="CO1349" i="2"/>
  <c r="CN1350" i="2" s="1"/>
  <c r="CX1350" i="2" s="1"/>
  <c r="CP1349" i="2"/>
  <c r="CQ1350" i="2" l="1"/>
  <c r="CS1350" i="2" s="1"/>
  <c r="CV1350" i="2" a="1"/>
  <c r="CV1350" i="2" s="1"/>
  <c r="CP1350" i="2"/>
  <c r="CR1349" i="2"/>
  <c r="CT1349" i="2" s="1"/>
  <c r="CO1350" i="2"/>
  <c r="CN1351" i="2" s="1"/>
  <c r="CX1351" i="2" s="1"/>
  <c r="CR1350" i="2" l="1"/>
  <c r="CT1350" i="2" s="1"/>
  <c r="CV1351" i="2" a="1"/>
  <c r="CV1351" i="2" s="1"/>
  <c r="CP1351" i="2"/>
  <c r="CO1351" i="2"/>
  <c r="CN1352" i="2" s="1"/>
  <c r="CX1352" i="2" s="1"/>
  <c r="CQ1351" i="2"/>
  <c r="CS1351" i="2" s="1"/>
  <c r="CR1351" i="2" l="1"/>
  <c r="CT1351" i="2" s="1"/>
  <c r="CV1352" i="2" a="1"/>
  <c r="CV1352" i="2" s="1"/>
  <c r="CP1352" i="2"/>
  <c r="CO1352" i="2"/>
  <c r="CN1353" i="2" s="1"/>
  <c r="CX1353" i="2" s="1"/>
  <c r="CQ1352" i="2"/>
  <c r="CS1352" i="2" s="1"/>
  <c r="CP1353" i="2" l="1"/>
  <c r="CV1353" i="2" a="1"/>
  <c r="CV1353" i="2" s="1"/>
  <c r="CO1353" i="2"/>
  <c r="CN1354" i="2" s="1"/>
  <c r="CX1354" i="2" s="1"/>
  <c r="CQ1353" i="2"/>
  <c r="CS1353" i="2" s="1"/>
  <c r="CR1352" i="2"/>
  <c r="CT1352" i="2" s="1"/>
  <c r="CO1354" i="2" l="1"/>
  <c r="CV1354" i="2" a="1"/>
  <c r="CV1354" i="2" s="1"/>
  <c r="CQ1354" i="2"/>
  <c r="CS1354" i="2" s="1"/>
  <c r="CR1353" i="2"/>
  <c r="CT1353" i="2" s="1"/>
  <c r="CP1354" i="2"/>
  <c r="CN1355" i="2" l="1"/>
  <c r="CX1355" i="2" s="1"/>
  <c r="CV1355" i="2" l="1" a="1"/>
  <c r="CV1355" i="2" s="1"/>
  <c r="CO1355" i="2"/>
  <c r="CN1356" i="2" s="1"/>
  <c r="CX1356" i="2" s="1"/>
  <c r="CR1354" i="2"/>
  <c r="CT1354" i="2" s="1"/>
  <c r="CQ1355" i="2"/>
  <c r="CS1355" i="2" s="1"/>
  <c r="CP1355" i="2"/>
  <c r="CQ1356" i="2" l="1"/>
  <c r="CS1356" i="2" s="1"/>
  <c r="CV1356" i="2" a="1"/>
  <c r="CV1356" i="2" s="1"/>
  <c r="CP1356" i="2"/>
  <c r="CR1355" i="2"/>
  <c r="CT1355" i="2" s="1"/>
  <c r="CO1356" i="2"/>
  <c r="CN1357" i="2" s="1"/>
  <c r="CX1357" i="2" s="1"/>
  <c r="CO1357" i="2" l="1"/>
  <c r="CV1357" i="2" a="1"/>
  <c r="CV1357" i="2" s="1"/>
  <c r="CR1356" i="2"/>
  <c r="CT1356" i="2" s="1"/>
  <c r="CP1357" i="2"/>
  <c r="CQ1357" i="2"/>
  <c r="CS1357" i="2" s="1"/>
  <c r="CN1358" i="2" l="1"/>
  <c r="CX1358" i="2" s="1"/>
  <c r="CV1358" i="2" l="1" a="1"/>
  <c r="CV1358" i="2" s="1"/>
  <c r="CP1358" i="2"/>
  <c r="CQ1358" i="2"/>
  <c r="CS1358" i="2" s="1"/>
  <c r="CO1358" i="2"/>
  <c r="CN1359" i="2" s="1"/>
  <c r="CX1359" i="2" s="1"/>
  <c r="CR1357" i="2"/>
  <c r="CT1357" i="2" s="1"/>
  <c r="CR1358" i="2" l="1"/>
  <c r="CT1358" i="2" s="1"/>
  <c r="CV1359" i="2" a="1"/>
  <c r="CV1359" i="2" s="1"/>
  <c r="CO1359" i="2"/>
  <c r="CN1360" i="2" s="1"/>
  <c r="CX1360" i="2" s="1"/>
  <c r="CQ1359" i="2"/>
  <c r="CS1359" i="2" s="1"/>
  <c r="CP1359" i="2"/>
  <c r="CO1360" i="2" l="1"/>
  <c r="CV1360" i="2" a="1"/>
  <c r="CV1360" i="2" s="1"/>
  <c r="CQ1360" i="2"/>
  <c r="CS1360" i="2" s="1"/>
  <c r="CP1360" i="2"/>
  <c r="CR1359" i="2"/>
  <c r="CT1359" i="2" s="1"/>
  <c r="CN1361" i="2" l="1"/>
  <c r="CX1361" i="2" s="1"/>
  <c r="CV1361" i="2" l="1" a="1"/>
  <c r="CV1361" i="2" s="1"/>
  <c r="CQ1361" i="2"/>
  <c r="CS1361" i="2" s="1"/>
  <c r="CP1361" i="2"/>
  <c r="CR1360" i="2"/>
  <c r="CT1360" i="2" s="1"/>
  <c r="CO1361" i="2"/>
  <c r="CN1362" i="2" s="1"/>
  <c r="CX1362" i="2" s="1"/>
  <c r="CR1361" i="2" l="1"/>
  <c r="CT1361" i="2" s="1"/>
  <c r="CV1362" i="2" a="1"/>
  <c r="CV1362" i="2" s="1"/>
  <c r="CO1362" i="2"/>
  <c r="CN1363" i="2" s="1"/>
  <c r="CX1363" i="2" s="1"/>
  <c r="CQ1362" i="2"/>
  <c r="CS1362" i="2" s="1"/>
  <c r="CP1362" i="2"/>
  <c r="CP1363" i="2" l="1"/>
  <c r="CV1363" i="2" a="1"/>
  <c r="CV1363" i="2" s="1"/>
  <c r="CQ1363" i="2"/>
  <c r="CS1363" i="2" s="1"/>
  <c r="CO1363" i="2"/>
  <c r="CN1364" i="2" s="1"/>
  <c r="CX1364" i="2" s="1"/>
  <c r="CR1362" i="2"/>
  <c r="CT1362" i="2" s="1"/>
  <c r="CQ1364" i="2" l="1"/>
  <c r="CS1364" i="2" s="1"/>
  <c r="CV1364" i="2" a="1"/>
  <c r="CV1364" i="2" s="1"/>
  <c r="CP1364" i="2"/>
  <c r="CO1364" i="2"/>
  <c r="CN1365" i="2" s="1"/>
  <c r="CX1365" i="2" s="1"/>
  <c r="CR1363" i="2"/>
  <c r="CT1363" i="2" s="1"/>
  <c r="CP1365" i="2" l="1"/>
  <c r="CV1365" i="2" a="1"/>
  <c r="CV1365" i="2" s="1"/>
  <c r="CR1364" i="2"/>
  <c r="CT1364" i="2" s="1"/>
  <c r="CO1365" i="2"/>
  <c r="CN1366" i="2" s="1"/>
  <c r="CX1366" i="2" s="1"/>
  <c r="CQ1365" i="2"/>
  <c r="CS1365" i="2" s="1"/>
  <c r="CQ1366" i="2" l="1"/>
  <c r="CS1366" i="2" s="1"/>
  <c r="CV1366" i="2" a="1"/>
  <c r="CV1366" i="2" s="1"/>
  <c r="CP1366" i="2"/>
  <c r="CO1366" i="2"/>
  <c r="CN1367" i="2" s="1"/>
  <c r="CX1367" i="2" s="1"/>
  <c r="CR1365" i="2"/>
  <c r="CT1365" i="2" s="1"/>
  <c r="CP1367" i="2" l="1"/>
  <c r="CV1367" i="2" a="1"/>
  <c r="CV1367" i="2" s="1"/>
  <c r="CQ1367" i="2"/>
  <c r="CS1367" i="2" s="1"/>
  <c r="CR1366" i="2"/>
  <c r="CT1366" i="2" s="1"/>
  <c r="CO1367" i="2"/>
  <c r="CN1368" i="2" s="1"/>
  <c r="CX1368" i="2" s="1"/>
  <c r="CR1367" i="2" l="1"/>
  <c r="CT1367" i="2" s="1"/>
  <c r="CV1368" i="2" a="1"/>
  <c r="CV1368" i="2" s="1"/>
  <c r="CQ1368" i="2"/>
  <c r="CS1368" i="2" s="1"/>
  <c r="CP1368" i="2"/>
  <c r="CO1368" i="2"/>
  <c r="CN1369" i="2" s="1"/>
  <c r="CX1369" i="2" s="1"/>
  <c r="CQ1369" i="2" l="1"/>
  <c r="CS1369" i="2" s="1"/>
  <c r="CV1369" i="2" a="1"/>
  <c r="CV1369" i="2" s="1"/>
  <c r="CO1369" i="2"/>
  <c r="CN1370" i="2" s="1"/>
  <c r="CX1370" i="2" s="1"/>
  <c r="CR1368" i="2"/>
  <c r="CT1368" i="2" s="1"/>
  <c r="CP1369" i="2"/>
  <c r="CQ1370" i="2" l="1"/>
  <c r="CS1370" i="2" s="1"/>
  <c r="CV1370" i="2" a="1"/>
  <c r="CV1370" i="2" s="1"/>
  <c r="CP1370" i="2"/>
  <c r="CO1370" i="2"/>
  <c r="CN1371" i="2" s="1"/>
  <c r="CX1371" i="2" s="1"/>
  <c r="CR1369" i="2"/>
  <c r="CT1369" i="2" s="1"/>
  <c r="CQ1371" i="2" l="1"/>
  <c r="CS1371" i="2" s="1"/>
  <c r="CV1371" i="2" a="1"/>
  <c r="CV1371" i="2" s="1"/>
  <c r="CO1371" i="2"/>
  <c r="CN1372" i="2" s="1"/>
  <c r="CX1372" i="2" s="1"/>
  <c r="CR1370" i="2"/>
  <c r="CT1370" i="2" s="1"/>
  <c r="CP1371" i="2"/>
  <c r="CO1372" i="2" l="1"/>
  <c r="CV1372" i="2" a="1"/>
  <c r="CV1372" i="2" s="1"/>
  <c r="CQ1372" i="2"/>
  <c r="CS1372" i="2" s="1"/>
  <c r="CP1372" i="2"/>
  <c r="CR1371" i="2"/>
  <c r="CT1371" i="2" s="1"/>
  <c r="CN1373" i="2" l="1"/>
  <c r="CX1373" i="2" s="1"/>
  <c r="CV1373" i="2" l="1" a="1"/>
  <c r="CV1373" i="2" s="1"/>
  <c r="CO1373" i="2"/>
  <c r="CN1374" i="2" s="1"/>
  <c r="CX1374" i="2" s="1"/>
  <c r="CQ1373" i="2"/>
  <c r="CS1373" i="2" s="1"/>
  <c r="CP1373" i="2"/>
  <c r="CR1372" i="2"/>
  <c r="CT1372" i="2" s="1"/>
  <c r="CO1374" i="2" l="1"/>
  <c r="CV1374" i="2" a="1"/>
  <c r="CV1374" i="2" s="1"/>
  <c r="CP1374" i="2"/>
  <c r="CQ1374" i="2"/>
  <c r="CS1374" i="2" s="1"/>
  <c r="CR1373" i="2"/>
  <c r="CT1373" i="2" s="1"/>
  <c r="CN1375" i="2" l="1"/>
  <c r="CX1375" i="2" s="1"/>
  <c r="CV1375" i="2" l="1" a="1"/>
  <c r="CV1375" i="2" s="1"/>
  <c r="CR1374" i="2"/>
  <c r="CT1374" i="2" s="1"/>
  <c r="CP1375" i="2"/>
  <c r="CQ1375" i="2"/>
  <c r="CS1375" i="2" s="1"/>
  <c r="CO1375" i="2"/>
  <c r="CN1376" i="2" s="1"/>
  <c r="CX1376" i="2" s="1"/>
  <c r="CO1376" i="2" l="1"/>
  <c r="CV1376" i="2" a="1"/>
  <c r="CV1376" i="2" s="1"/>
  <c r="CR1375" i="2"/>
  <c r="CT1375" i="2" s="1"/>
  <c r="CQ1376" i="2"/>
  <c r="CS1376" i="2" s="1"/>
  <c r="CP1376" i="2"/>
  <c r="CN1377" i="2" l="1"/>
  <c r="CX1377" i="2" s="1"/>
  <c r="CV1377" i="2" l="1" a="1"/>
  <c r="CV1377" i="2" s="1"/>
  <c r="CO1377" i="2"/>
  <c r="CN1378" i="2" s="1"/>
  <c r="CX1378" i="2" s="1"/>
  <c r="CR1376" i="2"/>
  <c r="CT1376" i="2" s="1"/>
  <c r="CQ1377" i="2"/>
  <c r="CS1377" i="2" s="1"/>
  <c r="CP1377" i="2"/>
  <c r="CQ1378" i="2" l="1"/>
  <c r="CS1378" i="2" s="1"/>
  <c r="CV1378" i="2" a="1"/>
  <c r="CV1378" i="2" s="1"/>
  <c r="CO1378" i="2"/>
  <c r="CN1379" i="2" s="1"/>
  <c r="CX1379" i="2" s="1"/>
  <c r="CP1378" i="2"/>
  <c r="CR1377" i="2"/>
  <c r="CT1377" i="2" s="1"/>
  <c r="CQ1379" i="2" l="1"/>
  <c r="CS1379" i="2" s="1"/>
  <c r="CV1379" i="2" a="1"/>
  <c r="CV1379" i="2" s="1"/>
  <c r="CO1379" i="2"/>
  <c r="CN1380" i="2" s="1"/>
  <c r="CX1380" i="2" s="1"/>
  <c r="CR1378" i="2"/>
  <c r="CT1378" i="2" s="1"/>
  <c r="CP1379" i="2"/>
  <c r="CR1379" i="2" l="1"/>
  <c r="CT1379" i="2" s="1"/>
  <c r="CV1380" i="2" a="1"/>
  <c r="CV1380" i="2" s="1"/>
  <c r="CO1380" i="2"/>
  <c r="CN1381" i="2" s="1"/>
  <c r="CX1381" i="2" s="1"/>
  <c r="CP1380" i="2"/>
  <c r="CQ1380" i="2"/>
  <c r="CS1380" i="2" s="1"/>
  <c r="CQ1381" i="2" l="1"/>
  <c r="CS1381" i="2" s="1"/>
  <c r="CV1381" i="2" a="1"/>
  <c r="CV1381" i="2" s="1"/>
  <c r="CP1381" i="2"/>
  <c r="CR1380" i="2"/>
  <c r="CT1380" i="2" s="1"/>
  <c r="CO1381" i="2"/>
  <c r="CN1382" i="2" s="1"/>
  <c r="CX1382" i="2" s="1"/>
  <c r="CQ1382" i="2" l="1"/>
  <c r="CS1382" i="2" s="1"/>
  <c r="CV1382" i="2" a="1"/>
  <c r="CV1382" i="2" s="1"/>
  <c r="CP1382" i="2"/>
  <c r="CR1381" i="2"/>
  <c r="CT1381" i="2" s="1"/>
  <c r="CO1382" i="2"/>
  <c r="CN1383" i="2" s="1"/>
  <c r="CX1383" i="2" s="1"/>
  <c r="CO1383" i="2" l="1"/>
  <c r="CV1383" i="2" a="1"/>
  <c r="CV1383" i="2" s="1"/>
  <c r="CR1382" i="2"/>
  <c r="CT1382" i="2" s="1"/>
  <c r="CQ1383" i="2"/>
  <c r="CS1383" i="2" s="1"/>
  <c r="CP1383" i="2"/>
  <c r="CN1384" i="2" l="1"/>
  <c r="CX1384" i="2" s="1"/>
  <c r="CV1384" i="2" l="1" a="1"/>
  <c r="CV1384" i="2" s="1"/>
  <c r="CR1383" i="2"/>
  <c r="CT1383" i="2" s="1"/>
  <c r="CO1384" i="2"/>
  <c r="CN1385" i="2" s="1"/>
  <c r="CX1385" i="2" s="1"/>
  <c r="CP1384" i="2"/>
  <c r="CQ1384" i="2"/>
  <c r="CS1384" i="2" s="1"/>
  <c r="CP1385" i="2" l="1"/>
  <c r="CV1385" i="2" a="1"/>
  <c r="CV1385" i="2" s="1"/>
  <c r="CQ1385" i="2"/>
  <c r="CS1385" i="2" s="1"/>
  <c r="CO1385" i="2"/>
  <c r="CN1386" i="2" s="1"/>
  <c r="CX1386" i="2" s="1"/>
  <c r="CR1384" i="2"/>
  <c r="CT1384" i="2" s="1"/>
  <c r="CO1386" i="2" l="1"/>
  <c r="CV1386" i="2" a="1"/>
  <c r="CV1386" i="2" s="1"/>
  <c r="CR1385" i="2"/>
  <c r="CT1385" i="2" s="1"/>
  <c r="CP1386" i="2"/>
  <c r="CQ1386" i="2"/>
  <c r="CS1386" i="2" s="1"/>
  <c r="CN1387" i="2" l="1"/>
  <c r="CX1387" i="2" s="1"/>
  <c r="CV1387" i="2" l="1" a="1"/>
  <c r="CV1387" i="2" s="1"/>
  <c r="CO1387" i="2"/>
  <c r="CN1388" i="2" s="1"/>
  <c r="CX1388" i="2" s="1"/>
  <c r="CQ1387" i="2"/>
  <c r="CS1387" i="2" s="1"/>
  <c r="CR1386" i="2"/>
  <c r="CT1386" i="2" s="1"/>
  <c r="CP1387" i="2"/>
  <c r="CR1387" i="2" l="1"/>
  <c r="CT1387" i="2" s="1"/>
  <c r="CV1388" i="2" a="1"/>
  <c r="CV1388" i="2" s="1"/>
  <c r="CQ1388" i="2"/>
  <c r="CS1388" i="2" s="1"/>
  <c r="CO1388" i="2"/>
  <c r="CN1389" i="2" s="1"/>
  <c r="CX1389" i="2" s="1"/>
  <c r="CP1388" i="2"/>
  <c r="CQ1389" i="2" l="1"/>
  <c r="CS1389" i="2" s="1"/>
  <c r="CV1389" i="2" a="1"/>
  <c r="CV1389" i="2" s="1"/>
  <c r="CO1389" i="2"/>
  <c r="CN1390" i="2" s="1"/>
  <c r="CX1390" i="2" s="1"/>
  <c r="CP1389" i="2"/>
  <c r="CR1388" i="2"/>
  <c r="CT1388" i="2" s="1"/>
  <c r="CO1390" i="2" l="1"/>
  <c r="CV1390" i="2" a="1"/>
  <c r="CV1390" i="2" s="1"/>
  <c r="CQ1390" i="2"/>
  <c r="CS1390" i="2" s="1"/>
  <c r="CP1390" i="2"/>
  <c r="CR1389" i="2"/>
  <c r="CT1389" i="2" s="1"/>
  <c r="CN1391" i="2" l="1"/>
  <c r="CX1391" i="2" s="1"/>
  <c r="CV1391" i="2" l="1" a="1"/>
  <c r="CV1391" i="2" s="1"/>
  <c r="CQ1391" i="2"/>
  <c r="CS1391" i="2" s="1"/>
  <c r="CP1391" i="2"/>
  <c r="CO1391" i="2"/>
  <c r="CN1392" i="2" s="1"/>
  <c r="CX1392" i="2" s="1"/>
  <c r="CR1390" i="2"/>
  <c r="CT1390" i="2" s="1"/>
  <c r="CR1391" i="2" l="1"/>
  <c r="CT1391" i="2" s="1"/>
  <c r="CV1392" i="2" a="1"/>
  <c r="CV1392" i="2" s="1"/>
  <c r="CO1392" i="2"/>
  <c r="CN1393" i="2" s="1"/>
  <c r="CX1393" i="2" s="1"/>
  <c r="CQ1392" i="2"/>
  <c r="CS1392" i="2" s="1"/>
  <c r="CP1392" i="2"/>
  <c r="CO1393" i="2" l="1"/>
  <c r="CV1393" i="2" a="1"/>
  <c r="CV1393" i="2" s="1"/>
  <c r="CQ1393" i="2"/>
  <c r="CS1393" i="2" s="1"/>
  <c r="CR1392" i="2"/>
  <c r="CT1392" i="2" s="1"/>
  <c r="CP1393" i="2"/>
  <c r="CN1394" i="2" l="1"/>
  <c r="CX1394" i="2" s="1"/>
  <c r="CV1394" i="2" l="1" a="1"/>
  <c r="CV1394" i="2" s="1"/>
  <c r="CP1394" i="2"/>
  <c r="CO1394" i="2"/>
  <c r="CN1395" i="2" s="1"/>
  <c r="CX1395" i="2" s="1"/>
  <c r="CQ1394" i="2"/>
  <c r="CS1394" i="2" s="1"/>
  <c r="CR1393" i="2"/>
  <c r="CT1393" i="2" s="1"/>
  <c r="CQ1395" i="2" l="1"/>
  <c r="CS1395" i="2" s="1"/>
  <c r="CV1395" i="2" a="1"/>
  <c r="CV1395" i="2" s="1"/>
  <c r="CO1395" i="2"/>
  <c r="CN1396" i="2" s="1"/>
  <c r="CX1396" i="2" s="1"/>
  <c r="CR1394" i="2"/>
  <c r="CT1394" i="2" s="1"/>
  <c r="CP1395" i="2"/>
  <c r="CR1395" i="2" l="1"/>
  <c r="CT1395" i="2" s="1"/>
  <c r="CV1396" i="2" a="1"/>
  <c r="CV1396" i="2" s="1"/>
  <c r="CO1396" i="2"/>
  <c r="CN1397" i="2" s="1"/>
  <c r="CX1397" i="2" s="1"/>
  <c r="CP1396" i="2"/>
  <c r="CQ1396" i="2"/>
  <c r="CS1396" i="2" s="1"/>
  <c r="CR1396" i="2" l="1"/>
  <c r="CT1396" i="2" s="1"/>
  <c r="CV1397" i="2" a="1"/>
  <c r="CV1397" i="2" s="1"/>
  <c r="CO1397" i="2"/>
  <c r="CN1398" i="2" s="1"/>
  <c r="CX1398" i="2" s="1"/>
  <c r="CQ1397" i="2"/>
  <c r="CS1397" i="2" s="1"/>
  <c r="CP1397" i="2"/>
  <c r="CQ1398" i="2" l="1"/>
  <c r="CS1398" i="2" s="1"/>
  <c r="CV1398" i="2" a="1"/>
  <c r="CV1398" i="2" s="1"/>
  <c r="CO1398" i="2"/>
  <c r="CN1399" i="2" s="1"/>
  <c r="CX1399" i="2" s="1"/>
  <c r="CR1397" i="2"/>
  <c r="CT1397" i="2" s="1"/>
  <c r="CP1398" i="2"/>
  <c r="CQ1399" i="2" l="1"/>
  <c r="CS1399" i="2" s="1"/>
  <c r="CV1399" i="2" a="1"/>
  <c r="CV1399" i="2" s="1"/>
  <c r="CP1399" i="2"/>
  <c r="CR1398" i="2"/>
  <c r="CT1398" i="2" s="1"/>
  <c r="CO1399" i="2"/>
  <c r="CN1400" i="2" s="1"/>
  <c r="CX1400" i="2" s="1"/>
  <c r="CQ1400" i="2" l="1"/>
  <c r="CS1400" i="2" s="1"/>
  <c r="CV1400" i="2" a="1"/>
  <c r="CV1400" i="2" s="1"/>
  <c r="CP1400" i="2"/>
  <c r="CO1400" i="2"/>
  <c r="CN1401" i="2" s="1"/>
  <c r="CX1401" i="2" s="1"/>
  <c r="CR1399" i="2"/>
  <c r="CT1399" i="2" s="1"/>
  <c r="CQ1401" i="2" l="1"/>
  <c r="CS1401" i="2" s="1"/>
  <c r="CV1401" i="2" a="1"/>
  <c r="CV1401" i="2" s="1"/>
  <c r="CR1400" i="2"/>
  <c r="CT1400" i="2" s="1"/>
  <c r="CO1401" i="2"/>
  <c r="CN1402" i="2" s="1"/>
  <c r="CX1402" i="2" s="1"/>
  <c r="CP1401" i="2"/>
  <c r="CQ1402" i="2" l="1"/>
  <c r="CS1402" i="2" s="1"/>
  <c r="CV1402" i="2" a="1"/>
  <c r="CV1402" i="2" s="1"/>
  <c r="CR1401" i="2"/>
  <c r="CT1401" i="2" s="1"/>
  <c r="CO1402" i="2"/>
  <c r="CN1403" i="2" s="1"/>
  <c r="CX1403" i="2" s="1"/>
  <c r="CP1402" i="2"/>
  <c r="CP1403" i="2" l="1"/>
  <c r="CV1403" i="2" a="1"/>
  <c r="CV1403" i="2" s="1"/>
  <c r="CO1403" i="2"/>
  <c r="CN1404" i="2" s="1"/>
  <c r="CX1404" i="2" s="1"/>
  <c r="CQ1403" i="2"/>
  <c r="CS1403" i="2" s="1"/>
  <c r="CR1402" i="2"/>
  <c r="CT1402" i="2" s="1"/>
  <c r="CQ1404" i="2" l="1"/>
  <c r="CS1404" i="2" s="1"/>
  <c r="CV1404" i="2" a="1"/>
  <c r="CV1404" i="2" s="1"/>
  <c r="CR1403" i="2"/>
  <c r="CT1403" i="2" s="1"/>
  <c r="CO1404" i="2"/>
  <c r="CN1405" i="2" s="1"/>
  <c r="CX1405" i="2" s="1"/>
  <c r="CP1404" i="2"/>
  <c r="CO1405" i="2" l="1"/>
  <c r="CV1405" i="2" a="1"/>
  <c r="CV1405" i="2" s="1"/>
  <c r="CR1404" i="2"/>
  <c r="CT1404" i="2" s="1"/>
  <c r="CQ1405" i="2"/>
  <c r="CS1405" i="2" s="1"/>
  <c r="CP1405" i="2"/>
  <c r="CN1406" i="2" l="1"/>
  <c r="CX1406" i="2" s="1"/>
  <c r="CV1406" i="2" l="1" a="1"/>
  <c r="CV1406" i="2" s="1"/>
  <c r="CO1406" i="2"/>
  <c r="CN1407" i="2" s="1"/>
  <c r="CX1407" i="2" s="1"/>
  <c r="CR1405" i="2"/>
  <c r="CT1405" i="2" s="1"/>
  <c r="CP1406" i="2"/>
  <c r="CQ1406" i="2"/>
  <c r="CS1406" i="2" s="1"/>
  <c r="CP1407" i="2" l="1"/>
  <c r="CV1407" i="2" a="1"/>
  <c r="CV1407" i="2" s="1"/>
  <c r="CR1406" i="2"/>
  <c r="CT1406" i="2" s="1"/>
  <c r="CQ1407" i="2"/>
  <c r="CS1407" i="2" s="1"/>
  <c r="CO1407" i="2"/>
  <c r="CN1408" i="2" s="1"/>
  <c r="CX1408" i="2" s="1"/>
  <c r="CP1408" i="2" l="1"/>
  <c r="CV1408" i="2" a="1"/>
  <c r="CV1408" i="2" s="1"/>
  <c r="CR1407" i="2"/>
  <c r="CT1407" i="2" s="1"/>
  <c r="CQ1408" i="2"/>
  <c r="CS1408" i="2" s="1"/>
  <c r="CO1408" i="2"/>
  <c r="CN1409" i="2" s="1"/>
  <c r="CX1409" i="2" s="1"/>
  <c r="CR1408" i="2" l="1"/>
  <c r="CT1408" i="2" s="1"/>
  <c r="CV1409" i="2" a="1"/>
  <c r="CV1409" i="2" s="1"/>
  <c r="CQ1409" i="2"/>
  <c r="CS1409" i="2" s="1"/>
  <c r="CP1409" i="2"/>
  <c r="CO1409" i="2"/>
  <c r="CN1410" i="2" s="1"/>
  <c r="CX1410" i="2" s="1"/>
  <c r="CR1409" i="2" l="1"/>
  <c r="CT1409" i="2" s="1"/>
  <c r="CV1410" i="2" a="1"/>
  <c r="CV1410" i="2" s="1"/>
  <c r="CP1410" i="2"/>
  <c r="CO1410" i="2"/>
  <c r="CN1411" i="2" s="1"/>
  <c r="CX1411" i="2" s="1"/>
  <c r="CQ1410" i="2"/>
  <c r="CS1410" i="2" s="1"/>
  <c r="CR1410" i="2" l="1"/>
  <c r="CT1410" i="2" s="1"/>
  <c r="CV1411" i="2" a="1"/>
  <c r="CV1411" i="2" s="1"/>
  <c r="CO1411" i="2"/>
  <c r="CN1412" i="2" s="1"/>
  <c r="CX1412" i="2" s="1"/>
  <c r="CP1411" i="2"/>
  <c r="CQ1411" i="2"/>
  <c r="CS1411" i="2" s="1"/>
  <c r="CP1412" i="2" l="1"/>
  <c r="CV1412" i="2" a="1"/>
  <c r="CV1412" i="2" s="1"/>
  <c r="CQ1412" i="2"/>
  <c r="CS1412" i="2" s="1"/>
  <c r="CR1411" i="2"/>
  <c r="CT1411" i="2" s="1"/>
  <c r="CO1412" i="2"/>
  <c r="CN1413" i="2" s="1"/>
  <c r="CX1413" i="2" s="1"/>
  <c r="CP1413" i="2" l="1"/>
  <c r="CV1413" i="2" a="1"/>
  <c r="CV1413" i="2" s="1"/>
  <c r="CO1413" i="2"/>
  <c r="CN1414" i="2" s="1"/>
  <c r="CX1414" i="2" s="1"/>
  <c r="CR1412" i="2"/>
  <c r="CT1412" i="2" s="1"/>
  <c r="CQ1413" i="2"/>
  <c r="CS1413" i="2" s="1"/>
  <c r="CQ1414" i="2" l="1"/>
  <c r="CS1414" i="2" s="1"/>
  <c r="CV1414" i="2" a="1"/>
  <c r="CV1414" i="2" s="1"/>
  <c r="CR1413" i="2"/>
  <c r="CT1413" i="2" s="1"/>
  <c r="CP1414" i="2"/>
  <c r="CO1414" i="2"/>
  <c r="CN1415" i="2" s="1"/>
  <c r="CX1415" i="2" s="1"/>
  <c r="CR1414" i="2" l="1"/>
  <c r="CT1414" i="2" s="1"/>
  <c r="CV1415" i="2" a="1"/>
  <c r="CV1415" i="2" s="1"/>
  <c r="CO1415" i="2"/>
  <c r="CN1416" i="2" s="1"/>
  <c r="CX1416" i="2" s="1"/>
  <c r="CQ1415" i="2"/>
  <c r="CS1415" i="2" s="1"/>
  <c r="CP1415" i="2"/>
  <c r="CR1415" i="2" l="1"/>
  <c r="CT1415" i="2" s="1"/>
  <c r="CV1416" i="2" a="1"/>
  <c r="CV1416" i="2" s="1"/>
  <c r="CQ1416" i="2"/>
  <c r="CS1416" i="2" s="1"/>
  <c r="CO1416" i="2"/>
  <c r="CN1417" i="2" s="1"/>
  <c r="CX1417" i="2" s="1"/>
  <c r="CP1416" i="2"/>
  <c r="CQ1417" i="2" l="1"/>
  <c r="CS1417" i="2" s="1"/>
  <c r="CV1417" i="2" a="1"/>
  <c r="CV1417" i="2" s="1"/>
  <c r="CP1417" i="2"/>
  <c r="CO1417" i="2"/>
  <c r="CN1418" i="2" s="1"/>
  <c r="CX1418" i="2" s="1"/>
  <c r="CR1416" i="2"/>
  <c r="CT1416" i="2" s="1"/>
  <c r="CP1418" i="2" l="1"/>
  <c r="CV1418" i="2" a="1"/>
  <c r="CV1418" i="2" s="1"/>
  <c r="CR1417" i="2"/>
  <c r="CT1417" i="2" s="1"/>
  <c r="CQ1418" i="2"/>
  <c r="CS1418" i="2" s="1"/>
  <c r="CO1418" i="2"/>
  <c r="CN1419" i="2" s="1"/>
  <c r="CX1419" i="2" s="1"/>
  <c r="CQ1419" i="2" l="1"/>
  <c r="CS1419" i="2" s="1"/>
  <c r="CV1419" i="2" a="1"/>
  <c r="CV1419" i="2" s="1"/>
  <c r="CP1419" i="2"/>
  <c r="CO1419" i="2"/>
  <c r="CN1420" i="2" s="1"/>
  <c r="CX1420" i="2" s="1"/>
  <c r="CR1418" i="2"/>
  <c r="CT1418" i="2" s="1"/>
  <c r="CO1420" i="2" l="1"/>
  <c r="CV1420" i="2" a="1"/>
  <c r="CV1420" i="2" s="1"/>
  <c r="CQ1420" i="2"/>
  <c r="CS1420" i="2" s="1"/>
  <c r="CR1419" i="2"/>
  <c r="CT1419" i="2" s="1"/>
  <c r="CP1420" i="2"/>
  <c r="CN1421" i="2" l="1"/>
  <c r="CX1421" i="2" s="1"/>
  <c r="CV1421" i="2" l="1" a="1"/>
  <c r="CV1421" i="2" s="1"/>
  <c r="CP1421" i="2"/>
  <c r="CR1420" i="2"/>
  <c r="CT1420" i="2" s="1"/>
  <c r="CO1421" i="2"/>
  <c r="CN1422" i="2" s="1"/>
  <c r="CX1422" i="2" s="1"/>
  <c r="CQ1421" i="2"/>
  <c r="CS1421" i="2" s="1"/>
  <c r="CO1422" i="2" l="1"/>
  <c r="CV1422" i="2" a="1"/>
  <c r="CV1422" i="2" s="1"/>
  <c r="CQ1422" i="2"/>
  <c r="CS1422" i="2" s="1"/>
  <c r="CP1422" i="2"/>
  <c r="CR1421" i="2"/>
  <c r="CT1421" i="2" s="1"/>
  <c r="CN1423" i="2" l="1"/>
  <c r="CX1423" i="2" s="1"/>
  <c r="CV1423" i="2" l="1" a="1"/>
  <c r="CV1423" i="2" s="1"/>
  <c r="CR1422" i="2"/>
  <c r="CT1422" i="2" s="1"/>
  <c r="CQ1423" i="2"/>
  <c r="CS1423" i="2" s="1"/>
  <c r="CP1423" i="2"/>
  <c r="CO1423" i="2"/>
  <c r="CN1424" i="2" s="1"/>
  <c r="CX1424" i="2" s="1"/>
  <c r="CQ1424" i="2" l="1"/>
  <c r="CS1424" i="2" s="1"/>
  <c r="CV1424" i="2" a="1"/>
  <c r="CV1424" i="2" s="1"/>
  <c r="CO1424" i="2"/>
  <c r="CN1425" i="2" s="1"/>
  <c r="CX1425" i="2" s="1"/>
  <c r="CP1424" i="2"/>
  <c r="CR1423" i="2"/>
  <c r="CT1423" i="2" s="1"/>
  <c r="CR1424" i="2" l="1"/>
  <c r="CT1424" i="2" s="1"/>
  <c r="CV1425" i="2" a="1"/>
  <c r="CV1425" i="2" s="1"/>
  <c r="CP1425" i="2"/>
  <c r="CO1425" i="2"/>
  <c r="CN1426" i="2" s="1"/>
  <c r="CX1426" i="2" s="1"/>
  <c r="CQ1425" i="2"/>
  <c r="CS1425" i="2" s="1"/>
  <c r="CR1425" i="2" l="1"/>
  <c r="CT1425" i="2" s="1"/>
  <c r="CV1426" i="2" a="1"/>
  <c r="CV1426" i="2" s="1"/>
  <c r="CO1426" i="2"/>
  <c r="CN1427" i="2" s="1"/>
  <c r="CX1427" i="2" s="1"/>
  <c r="CQ1426" i="2"/>
  <c r="CS1426" i="2" s="1"/>
  <c r="CP1426" i="2"/>
  <c r="CO1427" i="2" l="1"/>
  <c r="CV1427" i="2" a="1"/>
  <c r="CV1427" i="2" s="1"/>
  <c r="CP1427" i="2"/>
  <c r="CQ1427" i="2"/>
  <c r="CS1427" i="2" s="1"/>
  <c r="CR1426" i="2"/>
  <c r="CT1426" i="2" s="1"/>
  <c r="CN1428" i="2" l="1"/>
  <c r="CX1428" i="2" s="1"/>
  <c r="CV1428" i="2" l="1" a="1"/>
  <c r="CV1428" i="2" s="1"/>
  <c r="CP1428" i="2"/>
  <c r="CO1428" i="2"/>
  <c r="CN1429" i="2" s="1"/>
  <c r="CX1429" i="2" s="1"/>
  <c r="CR1427" i="2"/>
  <c r="CT1427" i="2" s="1"/>
  <c r="CQ1428" i="2"/>
  <c r="CS1428" i="2" s="1"/>
  <c r="CQ1429" i="2" l="1"/>
  <c r="CS1429" i="2" s="1"/>
  <c r="CV1429" i="2" a="1"/>
  <c r="CV1429" i="2" s="1"/>
  <c r="CR1428" i="2"/>
  <c r="CT1428" i="2" s="1"/>
  <c r="CO1429" i="2"/>
  <c r="CN1430" i="2" s="1"/>
  <c r="CX1430" i="2" s="1"/>
  <c r="CP1429" i="2"/>
  <c r="CQ1430" i="2" l="1"/>
  <c r="CS1430" i="2" s="1"/>
  <c r="CV1430" i="2" a="1"/>
  <c r="CV1430" i="2" s="1"/>
  <c r="CP1430" i="2"/>
  <c r="CR1429" i="2"/>
  <c r="CT1429" i="2" s="1"/>
  <c r="CO1430" i="2"/>
  <c r="CN1431" i="2" s="1"/>
  <c r="CX1431" i="2" s="1"/>
  <c r="CR1430" i="2" l="1"/>
  <c r="CT1430" i="2" s="1"/>
  <c r="CV1431" i="2" a="1"/>
  <c r="CV1431" i="2" s="1"/>
  <c r="CQ1431" i="2"/>
  <c r="CS1431" i="2" s="1"/>
  <c r="CO1431" i="2"/>
  <c r="CN1432" i="2" s="1"/>
  <c r="CX1432" i="2" s="1"/>
  <c r="CP1431" i="2"/>
  <c r="CQ1432" i="2" l="1"/>
  <c r="CS1432" i="2" s="1"/>
  <c r="CV1432" i="2" a="1"/>
  <c r="CV1432" i="2" s="1"/>
  <c r="CO1432" i="2"/>
  <c r="CN1433" i="2" s="1"/>
  <c r="CX1433" i="2" s="1"/>
  <c r="CP1432" i="2"/>
  <c r="CR1431" i="2"/>
  <c r="CT1431" i="2" s="1"/>
  <c r="CR1432" i="2" l="1"/>
  <c r="CT1432" i="2" s="1"/>
  <c r="CV1433" i="2" a="1"/>
  <c r="CV1433" i="2" s="1"/>
  <c r="CP1433" i="2"/>
  <c r="CQ1433" i="2"/>
  <c r="CS1433" i="2" s="1"/>
  <c r="CO1433" i="2"/>
  <c r="CN1434" i="2" s="1"/>
  <c r="CX1434" i="2" s="1"/>
  <c r="CR1433" i="2" l="1"/>
  <c r="CT1433" i="2" s="1"/>
  <c r="CV1434" i="2" a="1"/>
  <c r="CV1434" i="2" s="1"/>
  <c r="CQ1434" i="2"/>
  <c r="CS1434" i="2" s="1"/>
  <c r="CP1434" i="2"/>
  <c r="CO1434" i="2"/>
  <c r="CN1435" i="2" s="1"/>
  <c r="CX1435" i="2" s="1"/>
  <c r="CP1435" i="2" l="1"/>
  <c r="CV1435" i="2" a="1"/>
  <c r="CV1435" i="2" s="1"/>
  <c r="CQ1435" i="2"/>
  <c r="CS1435" i="2" s="1"/>
  <c r="CR1434" i="2"/>
  <c r="CT1434" i="2" s="1"/>
  <c r="CO1435" i="2"/>
  <c r="CN1436" i="2" s="1"/>
  <c r="CX1436" i="2" s="1"/>
  <c r="CQ1436" i="2" l="1"/>
  <c r="CS1436" i="2" s="1"/>
  <c r="CV1436" i="2" a="1"/>
  <c r="CV1436" i="2" s="1"/>
  <c r="CO1436" i="2"/>
  <c r="CN1437" i="2" s="1"/>
  <c r="CX1437" i="2" s="1"/>
  <c r="CR1435" i="2"/>
  <c r="CT1435" i="2" s="1"/>
  <c r="CP1436" i="2"/>
  <c r="CP1437" i="2" l="1"/>
  <c r="CV1437" i="2" a="1"/>
  <c r="CV1437" i="2" s="1"/>
  <c r="CO1437" i="2"/>
  <c r="CN1438" i="2" s="1"/>
  <c r="CX1438" i="2" s="1"/>
  <c r="CQ1437" i="2"/>
  <c r="CS1437" i="2" s="1"/>
  <c r="CR1436" i="2"/>
  <c r="CT1436" i="2" s="1"/>
  <c r="CO1438" i="2" l="1"/>
  <c r="CV1438" i="2" a="1"/>
  <c r="CV1438" i="2" s="1"/>
  <c r="CQ1438" i="2"/>
  <c r="CS1438" i="2" s="1"/>
  <c r="CP1438" i="2"/>
  <c r="CR1437" i="2"/>
  <c r="CT1437" i="2" s="1"/>
  <c r="CN1439" i="2" l="1"/>
  <c r="CX1439" i="2" s="1"/>
  <c r="CV1439" i="2" l="1" a="1"/>
  <c r="CV1439" i="2" s="1"/>
  <c r="CQ1439" i="2"/>
  <c r="CS1439" i="2" s="1"/>
  <c r="CO1439" i="2"/>
  <c r="CN1440" i="2" s="1"/>
  <c r="CX1440" i="2" s="1"/>
  <c r="CP1439" i="2"/>
  <c r="CR1438" i="2"/>
  <c r="CT1438" i="2" s="1"/>
  <c r="CR1439" i="2" l="1"/>
  <c r="CT1439" i="2" s="1"/>
  <c r="CV1440" i="2" a="1"/>
  <c r="CV1440" i="2" s="1"/>
  <c r="CP1440" i="2"/>
  <c r="CO1440" i="2"/>
  <c r="CN1441" i="2" s="1"/>
  <c r="CX1441" i="2" s="1"/>
  <c r="CQ1440" i="2"/>
  <c r="CS1440" i="2" s="1"/>
  <c r="CP1441" i="2" l="1"/>
  <c r="CV1441" i="2" a="1"/>
  <c r="CV1441" i="2" s="1"/>
  <c r="CO1441" i="2"/>
  <c r="CN1442" i="2" s="1"/>
  <c r="CX1442" i="2" s="1"/>
  <c r="CQ1441" i="2"/>
  <c r="CS1441" i="2" s="1"/>
  <c r="CR1440" i="2"/>
  <c r="CT1440" i="2" s="1"/>
  <c r="CQ1442" i="2" l="1"/>
  <c r="CS1442" i="2" s="1"/>
  <c r="CV1442" i="2" a="1"/>
  <c r="CV1442" i="2" s="1"/>
  <c r="CO1442" i="2"/>
  <c r="CN1443" i="2" s="1"/>
  <c r="CX1443" i="2" s="1"/>
  <c r="CR1441" i="2"/>
  <c r="CT1441" i="2" s="1"/>
  <c r="CP1442" i="2"/>
  <c r="CQ1443" i="2" l="1"/>
  <c r="CS1443" i="2" s="1"/>
  <c r="CV1443" i="2" a="1"/>
  <c r="CV1443" i="2" s="1"/>
  <c r="CP1443" i="2"/>
  <c r="CR1442" i="2"/>
  <c r="CT1442" i="2" s="1"/>
  <c r="CO1443" i="2"/>
  <c r="CN1444" i="2" s="1"/>
  <c r="CX1444" i="2" s="1"/>
  <c r="CP1444" i="2" l="1"/>
  <c r="CV1444" i="2" a="1"/>
  <c r="CV1444" i="2" s="1"/>
  <c r="CQ1444" i="2"/>
  <c r="CS1444" i="2" s="1"/>
  <c r="CO1444" i="2"/>
  <c r="CN1445" i="2" s="1"/>
  <c r="CX1445" i="2" s="1"/>
  <c r="CR1443" i="2"/>
  <c r="CT1443" i="2" s="1"/>
  <c r="CQ1445" i="2" l="1"/>
  <c r="CS1445" i="2" s="1"/>
  <c r="CV1445" i="2" a="1"/>
  <c r="CV1445" i="2" s="1"/>
  <c r="CP1445" i="2"/>
  <c r="CR1444" i="2"/>
  <c r="CT1444" i="2" s="1"/>
  <c r="CO1445" i="2"/>
  <c r="CN1446" i="2" s="1"/>
  <c r="CX1446" i="2" s="1"/>
  <c r="CO1446" i="2" l="1"/>
  <c r="CV1446" i="2" a="1"/>
  <c r="CV1446" i="2" s="1"/>
  <c r="CP1446" i="2"/>
  <c r="CR1445" i="2"/>
  <c r="CT1445" i="2" s="1"/>
  <c r="CQ1446" i="2"/>
  <c r="CS1446" i="2" s="1"/>
  <c r="CN1447" i="2" l="1"/>
  <c r="CX1447" i="2" s="1"/>
  <c r="CV1447" i="2" l="1" a="1"/>
  <c r="CV1447" i="2" s="1"/>
  <c r="CP1447" i="2"/>
  <c r="CQ1447" i="2"/>
  <c r="CS1447" i="2" s="1"/>
  <c r="CR1446" i="2"/>
  <c r="CT1446" i="2" s="1"/>
  <c r="CO1447" i="2"/>
  <c r="CN1448" i="2" s="1"/>
  <c r="CX1448" i="2" s="1"/>
  <c r="CP1448" i="2" l="1"/>
  <c r="CV1448" i="2" a="1"/>
  <c r="CV1448" i="2" s="1"/>
  <c r="CO1448" i="2"/>
  <c r="CN1449" i="2" s="1"/>
  <c r="CX1449" i="2" s="1"/>
  <c r="CQ1448" i="2"/>
  <c r="CS1448" i="2" s="1"/>
  <c r="CR1447" i="2"/>
  <c r="CT1447" i="2" s="1"/>
  <c r="CO1449" i="2" l="1"/>
  <c r="CV1449" i="2" a="1"/>
  <c r="CV1449" i="2" s="1"/>
  <c r="CP1449" i="2"/>
  <c r="CR1448" i="2"/>
  <c r="CT1448" i="2" s="1"/>
  <c r="CQ1449" i="2"/>
  <c r="CS1449" i="2" s="1"/>
  <c r="CN1450" i="2" l="1"/>
  <c r="CX1450" i="2" s="1"/>
  <c r="CV1450" i="2" l="1" a="1"/>
  <c r="CV1450" i="2" s="1"/>
  <c r="CQ1450" i="2"/>
  <c r="CS1450" i="2" s="1"/>
  <c r="CO1450" i="2"/>
  <c r="CN1451" i="2" s="1"/>
  <c r="CX1451" i="2" s="1"/>
  <c r="CR1449" i="2"/>
  <c r="CT1449" i="2" s="1"/>
  <c r="CP1450" i="2"/>
  <c r="CR1450" i="2" l="1"/>
  <c r="CT1450" i="2" s="1"/>
  <c r="CV1451" i="2" a="1"/>
  <c r="CV1451" i="2" s="1"/>
  <c r="CP1451" i="2"/>
  <c r="CQ1451" i="2"/>
  <c r="CS1451" i="2" s="1"/>
  <c r="CO1451" i="2"/>
  <c r="CN1452" i="2" s="1"/>
  <c r="CX1452" i="2" s="1"/>
  <c r="CO1452" i="2" l="1"/>
  <c r="CV1452" i="2" a="1"/>
  <c r="CV1452" i="2" s="1"/>
  <c r="CR1451" i="2"/>
  <c r="CT1451" i="2" s="1"/>
  <c r="CP1452" i="2"/>
  <c r="CQ1452" i="2"/>
  <c r="CS1452" i="2" s="1"/>
  <c r="CN1453" i="2" l="1"/>
  <c r="CX1453" i="2" s="1"/>
  <c r="CV1453" i="2" l="1" a="1"/>
  <c r="CV1453" i="2" s="1"/>
  <c r="CP1453" i="2"/>
  <c r="CQ1453" i="2"/>
  <c r="CS1453" i="2" s="1"/>
  <c r="CR1452" i="2"/>
  <c r="CT1452" i="2" s="1"/>
  <c r="CO1453" i="2"/>
  <c r="CN1454" i="2" s="1"/>
  <c r="CX1454" i="2" s="1"/>
  <c r="CP1454" i="2" l="1"/>
  <c r="CV1454" i="2" a="1"/>
  <c r="CV1454" i="2" s="1"/>
  <c r="CR1453" i="2"/>
  <c r="CT1453" i="2" s="1"/>
  <c r="CQ1454" i="2"/>
  <c r="CS1454" i="2" s="1"/>
  <c r="CO1454" i="2"/>
  <c r="CN1455" i="2" s="1"/>
  <c r="CX1455" i="2" s="1"/>
  <c r="CQ1455" i="2" l="1"/>
  <c r="CS1455" i="2" s="1"/>
  <c r="CV1455" i="2" a="1"/>
  <c r="CV1455" i="2" s="1"/>
  <c r="CP1455" i="2"/>
  <c r="CO1455" i="2"/>
  <c r="CN1456" i="2" s="1"/>
  <c r="CX1456" i="2" s="1"/>
  <c r="CR1454" i="2"/>
  <c r="CT1454" i="2" s="1"/>
  <c r="CQ1456" i="2" l="1"/>
  <c r="CS1456" i="2" s="1"/>
  <c r="CV1456" i="2" a="1"/>
  <c r="CV1456" i="2" s="1"/>
  <c r="CP1456" i="2"/>
  <c r="CO1456" i="2"/>
  <c r="CN1457" i="2" s="1"/>
  <c r="CX1457" i="2" s="1"/>
  <c r="CR1455" i="2"/>
  <c r="CT1455" i="2" s="1"/>
  <c r="CP1457" i="2" l="1"/>
  <c r="CV1457" i="2" a="1"/>
  <c r="CV1457" i="2" s="1"/>
  <c r="CQ1457" i="2"/>
  <c r="CS1457" i="2" s="1"/>
  <c r="CO1457" i="2"/>
  <c r="CN1458" i="2" s="1"/>
  <c r="CX1458" i="2" s="1"/>
  <c r="CR1456" i="2"/>
  <c r="CT1456" i="2" s="1"/>
  <c r="CQ1458" i="2" l="1"/>
  <c r="CS1458" i="2" s="1"/>
  <c r="CV1458" i="2" a="1"/>
  <c r="CV1458" i="2" s="1"/>
  <c r="CP1458" i="2"/>
  <c r="CR1457" i="2"/>
  <c r="CT1457" i="2" s="1"/>
  <c r="CO1458" i="2"/>
  <c r="CN1459" i="2" s="1"/>
  <c r="CX1459" i="2" s="1"/>
  <c r="CR1458" i="2" l="1"/>
  <c r="CT1458" i="2" s="1"/>
  <c r="CV1459" i="2" a="1"/>
  <c r="CV1459" i="2" s="1"/>
  <c r="CP1459" i="2"/>
  <c r="CO1459" i="2"/>
  <c r="CN1460" i="2" s="1"/>
  <c r="CX1460" i="2" s="1"/>
  <c r="CQ1459" i="2"/>
  <c r="CS1459" i="2" s="1"/>
  <c r="CR1459" i="2" l="1"/>
  <c r="CT1459" i="2" s="1"/>
  <c r="CV1460" i="2" a="1"/>
  <c r="CV1460" i="2" s="1"/>
  <c r="CQ1460" i="2"/>
  <c r="CS1460" i="2" s="1"/>
  <c r="CO1460" i="2"/>
  <c r="CN1461" i="2" s="1"/>
  <c r="CX1461" i="2" s="1"/>
  <c r="CP1460" i="2"/>
  <c r="CO1461" i="2" l="1"/>
  <c r="CV1461" i="2" a="1"/>
  <c r="CV1461" i="2" s="1"/>
  <c r="CR1460" i="2"/>
  <c r="CT1460" i="2" s="1"/>
  <c r="CP1461" i="2"/>
  <c r="CQ1461" i="2"/>
  <c r="CS1461" i="2" s="1"/>
  <c r="CN1462" i="2" l="1"/>
  <c r="CX1462" i="2" s="1"/>
  <c r="CV1462" i="2" l="1" a="1"/>
  <c r="CV1462" i="2" s="1"/>
  <c r="CQ1462" i="2"/>
  <c r="CS1462" i="2" s="1"/>
  <c r="CR1461" i="2"/>
  <c r="CT1461" i="2" s="1"/>
  <c r="CP1462" i="2"/>
  <c r="CO1462" i="2"/>
  <c r="CN1463" i="2" s="1"/>
  <c r="CX1463" i="2" s="1"/>
  <c r="CQ1463" i="2" l="1"/>
  <c r="CS1463" i="2" s="1"/>
  <c r="CV1463" i="2" a="1"/>
  <c r="CV1463" i="2" s="1"/>
  <c r="CP1463" i="2"/>
  <c r="CO1463" i="2"/>
  <c r="CN1464" i="2" s="1"/>
  <c r="CX1464" i="2" s="1"/>
  <c r="CR1462" i="2"/>
  <c r="CT1462" i="2" s="1"/>
  <c r="CQ1464" i="2" l="1"/>
  <c r="CS1464" i="2" s="1"/>
  <c r="CV1464" i="2" a="1"/>
  <c r="CV1464" i="2" s="1"/>
  <c r="CP1464" i="2"/>
  <c r="CO1464" i="2"/>
  <c r="CN1465" i="2" s="1"/>
  <c r="CX1465" i="2" s="1"/>
  <c r="CR1463" i="2"/>
  <c r="CT1463" i="2" s="1"/>
  <c r="CQ1465" i="2" l="1"/>
  <c r="CS1465" i="2" s="1"/>
  <c r="CV1465" i="2" a="1"/>
  <c r="CV1465" i="2" s="1"/>
  <c r="CP1465" i="2"/>
  <c r="CO1465" i="2"/>
  <c r="CN1466" i="2" s="1"/>
  <c r="CX1466" i="2" s="1"/>
  <c r="CR1464" i="2"/>
  <c r="CT1464" i="2" s="1"/>
  <c r="CQ1466" i="2" l="1"/>
  <c r="CS1466" i="2" s="1"/>
  <c r="CV1466" i="2" a="1"/>
  <c r="CV1466" i="2" s="1"/>
  <c r="CR1465" i="2"/>
  <c r="CT1465" i="2" s="1"/>
  <c r="CP1466" i="2"/>
  <c r="CO1466" i="2"/>
  <c r="CN1467" i="2" s="1"/>
  <c r="CX1467" i="2" s="1"/>
  <c r="CO1467" i="2" l="1"/>
  <c r="CV1467" i="2" a="1"/>
  <c r="CV1467" i="2" s="1"/>
  <c r="CR1466" i="2"/>
  <c r="CT1466" i="2" s="1"/>
  <c r="CP1467" i="2"/>
  <c r="CQ1467" i="2"/>
  <c r="CS1467" i="2" s="1"/>
  <c r="CN1468" i="2" l="1"/>
  <c r="CX1468" i="2" s="1"/>
  <c r="CV1468" i="2" l="1" a="1"/>
  <c r="CV1468" i="2" s="1"/>
  <c r="CQ1468" i="2"/>
  <c r="CS1468" i="2" s="1"/>
  <c r="CO1468" i="2"/>
  <c r="CN1469" i="2" s="1"/>
  <c r="CX1469" i="2" s="1"/>
  <c r="CP1468" i="2"/>
  <c r="CR1467" i="2"/>
  <c r="CT1467" i="2" s="1"/>
  <c r="CR1468" i="2" l="1"/>
  <c r="CT1468" i="2" s="1"/>
  <c r="CV1469" i="2" a="1"/>
  <c r="CV1469" i="2" s="1"/>
  <c r="CP1469" i="2"/>
  <c r="CO1469" i="2"/>
  <c r="CN1470" i="2" s="1"/>
  <c r="CQ1469" i="2"/>
  <c r="CS1469" i="2" s="1"/>
  <c r="CX3" i="2" l="1"/>
  <c r="CX1470" i="2"/>
  <c r="CP1470" i="2"/>
  <c r="CV1470" i="2" a="1"/>
  <c r="CV1470" i="2" s="1"/>
  <c r="CR1469" i="2"/>
  <c r="CT1469" i="2" s="1"/>
  <c r="CQ1470" i="2"/>
  <c r="CS1470" i="2" s="1"/>
  <c r="H13" i="3" s="1"/>
  <c r="CO1470" i="2"/>
  <c r="CN1471" i="2" s="1"/>
  <c r="CR1470" i="2" s="1"/>
  <c r="CT1470" i="2" s="1"/>
  <c r="H11" i="3" l="1"/>
  <c r="H14" i="3"/>
  <c r="H12" i="3"/>
  <c r="I14" i="3"/>
  <c r="I13" i="3"/>
  <c r="I11" i="3"/>
  <c r="I12" i="3"/>
  <c r="CV3" i="2"/>
  <c r="B6" i="3" s="1"/>
  <c r="H7" i="3" l="1"/>
  <c r="I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<sst xmlns="http://schemas.openxmlformats.org/spreadsheetml/2006/main" count="296" uniqueCount="106">
  <si>
    <t>Please read these notes explaining how to use this spreadsheet</t>
  </si>
  <si>
    <t>Editable Cells</t>
  </si>
  <si>
    <t>Calculated Cells</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</si>
  <si>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</si>
  <si>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</si>
  <si>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</si>
  <si>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</si>
  <si>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Your Name</t>
  </si>
  <si>
    <t>Your Business</t>
  </si>
  <si>
    <t>If you get stuck, here is a demo video</t>
  </si>
  <si>
    <t>Watch the demo on YouTube</t>
  </si>
  <si>
    <t>This spreadsheet was created by</t>
  </si>
  <si>
    <t>© Sumcor Ltd - Trading as Spreadsheet Solutions</t>
  </si>
  <si>
    <t>Time</t>
  </si>
  <si>
    <t>Start of Hour</t>
  </si>
  <si>
    <t>Mon</t>
  </si>
  <si>
    <t>Tue</t>
  </si>
  <si>
    <t>Wed</t>
  </si>
  <si>
    <t>Thu</t>
  </si>
  <si>
    <t>Fri</t>
  </si>
  <si>
    <t>Sat</t>
  </si>
  <si>
    <t>Sun</t>
  </si>
  <si>
    <t>Bank Hol</t>
  </si>
  <si>
    <t>Time &amp; Efficiency</t>
  </si>
  <si>
    <t>All</t>
  </si>
  <si>
    <t>Most</t>
  </si>
  <si>
    <t>Half</t>
  </si>
  <si>
    <t>Some</t>
  </si>
  <si>
    <t>of the time</t>
  </si>
  <si>
    <t>Text</t>
  </si>
  <si>
    <t>Completely</t>
  </si>
  <si>
    <t>Somewhat</t>
  </si>
  <si>
    <t>Half Way</t>
  </si>
  <si>
    <t>Not Really</t>
  </si>
  <si>
    <t>Slightly</t>
  </si>
  <si>
    <t>focussed</t>
  </si>
  <si>
    <t>Please select how focussed (and efficient) you are usually during each hour of each day (including bank holidays and weekends). If you do not work during an hour period, simply leave it blank. This lets you lay out your usual week's work. This does not have to be exact, but accuracy will help.</t>
  </si>
  <si>
    <t>Planning days off? Input any dates below that you wish to completely ignore. They'll turn grey when passed, so you can clear them.</t>
  </si>
  <si>
    <t>Days Off</t>
  </si>
  <si>
    <t>Grey</t>
  </si>
  <si>
    <t>Date</t>
  </si>
  <si>
    <t>Day</t>
  </si>
  <si>
    <t>UK Bank Holidays</t>
  </si>
  <si>
    <t>Days</t>
  </si>
  <si>
    <t>Diff 1</t>
  </si>
  <si>
    <t>Diff 2</t>
  </si>
  <si>
    <t>Diff 3</t>
  </si>
  <si>
    <t>New Years Day</t>
  </si>
  <si>
    <t>Good Friday</t>
  </si>
  <si>
    <t>Easter Monday</t>
  </si>
  <si>
    <t>Early May Bank Holiday</t>
  </si>
  <si>
    <t>Spring Bank Holiday</t>
  </si>
  <si>
    <t>Summer Bank Holiday</t>
  </si>
  <si>
    <t>Christmas Day</t>
  </si>
  <si>
    <t>Boxing Day</t>
  </si>
  <si>
    <t xml:space="preserve">Very occasionally, Bank Holiday dates are changed to coincide with another date, or for some other reason. If this happens, please input the original Bank Holiday date below (a tick will appear if it is in the list, which is usually only a two year period). Then put in the new Bank Holiday date to the right of the original one. That will replace that bank holiday (FOR THE YEAR STATED BELOW ONLY). </t>
  </si>
  <si>
    <t>Bank Holiday Changes</t>
  </si>
  <si>
    <t>Used Bank Holidays</t>
  </si>
  <si>
    <t>Calculated Bank Holidays</t>
  </si>
  <si>
    <t>Original Bank Holiday</t>
  </si>
  <si>
    <t>New Bank Holiday</t>
  </si>
  <si>
    <t>Off</t>
  </si>
  <si>
    <t>Job No</t>
  </si>
  <si>
    <t>Job Name</t>
  </si>
  <si>
    <t>Hours Work</t>
  </si>
  <si>
    <t>% Completed</t>
  </si>
  <si>
    <t>Order</t>
  </si>
  <si>
    <t>Start Date</t>
  </si>
  <si>
    <t>End Date</t>
  </si>
  <si>
    <t>Estimated</t>
  </si>
  <si>
    <t>Current Jobs</t>
  </si>
  <si>
    <t>Test job 1</t>
  </si>
  <si>
    <t>Test job 2</t>
  </si>
  <si>
    <t>Test job 3</t>
  </si>
  <si>
    <t>Test job 4</t>
  </si>
  <si>
    <t>Rank</t>
  </si>
  <si>
    <t>Used</t>
  </si>
  <si>
    <t>Start</t>
  </si>
  <si>
    <t>End</t>
  </si>
  <si>
    <t>Start Code</t>
  </si>
  <si>
    <t>End Code</t>
  </si>
  <si>
    <t>Red</t>
  </si>
  <si>
    <t>Yellow</t>
  </si>
  <si>
    <t>Thanks for downloading the Workload Calculator</t>
  </si>
  <si>
    <t>Enter your business or personal name here to use in this spreadsheet.</t>
  </si>
  <si>
    <t>&gt; 4 Years</t>
  </si>
  <si>
    <t>Selection</t>
  </si>
  <si>
    <t>Over-Ride</t>
  </si>
  <si>
    <t>Default</t>
  </si>
  <si>
    <t>If Blank</t>
  </si>
  <si>
    <t>Leave the above blank if not sure.
See the Time &amp; Efficiency tab, and if you would like to change any of the %, you can do so above. Leaving them blank will use the default.</t>
  </si>
  <si>
    <t>None</t>
  </si>
  <si>
    <t>Actual</t>
  </si>
  <si>
    <t>End of Workload</t>
  </si>
  <si>
    <t>Efficiency of Time</t>
  </si>
  <si>
    <t>This spreadsheet is
brought to you by</t>
  </si>
  <si>
    <t>Today's time is included in the calculations, so it will be most accurate before you update any work you did today.</t>
  </si>
  <si>
    <t>When you select the efficiency (in the table on the left) the respective cell will turn green below to say that you work all of the time. While the left table monitors efficiency (how focussed you are), you may not use all the time to do client work. You may use some of it for meetings, marketing, or other business related things. Below you can select how much of the time (per period) you plan to actually spend doing client work (to reduce the workload on your current jobs). As with the whole spreadsheet, these don't need to be 100% correct, but the more accurate, the more accurate the predictions will be.</t>
  </si>
  <si>
    <t>The blue background and white writing usually identifies cells where you can enter or edit information.</t>
  </si>
  <si>
    <t>The purple background and white writing usually identifies cells which are calculated, and therefore locked.</t>
  </si>
  <si>
    <t>Buy Ready-made</t>
  </si>
  <si>
    <t>Buy Custom-made</t>
  </si>
  <si>
    <t>Click here for more info</t>
  </si>
  <si>
    <t>Spreadsheets</t>
  </si>
  <si>
    <t>Free Download - Workload Calculator</t>
  </si>
  <si>
    <t>We do not offer support on free spreadsheets,
but if you find any errors, please let us know.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</si>
</sst>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h]:mm"/>
    <numFmt numFmtId="166" formatCode="dddd\,\ dd\ mmmm\ yyyy"/>
    <numFmt numFmtId="167" formatCode="ddd\,\ dd\ mmm\ yyyy"/>
    <numFmt numFmtId="168" formatCode="#,##0.0_ ;[Red]\-#,##0.0\ "/>
  </numFmts>
  <fonts count="11"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b/>
      <sz val="10"/>
      <color theme="1"/>
      <name val="Calibri"/>
      <family val="2"/>
      <scheme val="minor"/>
    </font>
    <font>
      <b/>
      <sz val="8"/>
      <color theme="1"/>
      <name val="Calibri"/>
      <family val="2"/>
      <scheme val="minor"/>
    </font>
    <font>
      <b/>
      <sz val="16"/>
      <color theme="0"/>
      <name val="Calibri"/>
      <family val="2"/>
      <scheme val="minor"/>
    </font>
    <font>
      <sz val="8"/>
      <name val="Calibri"/>
      <family val="2"/>
      <scheme val="minor"/>
    </font>
    <font>
      <b/>
      <u/>
      <sz val="11"/>
      <color theme="1"/>
      <name val="Calibri"/>
      <family val="2"/>
      <scheme val="minor"/>
    </font>
    <font>
      <u/>
      <sz val="11"/>
      <color theme="10"/>
      <name val="Calibri"/>
      <family val="2"/>
      <scheme val="minor"/>
    </font>
    <font>
      <b/>
      <sz val="20"/>
      <color theme="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00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70C0"/>
        <bgColor indexed="64"/>
      </patternFill>
    </fill>
    <fill>
      <patternFill patternType="solid">
        <fgColor rgb="FF7030A0"/>
        <bgColor indexed="64"/>
      </patternFill>
    </fill>
    <fill>
      <patternFill patternType="solid">
        <fgColor rgb="FFB42117"/>
        <bgColor indexed="64"/>
      </patternFill>
    </fill>
    <fill>
      <patternFill patternType="solid">
        <fgColor rgb="FF207144"/>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9" fillId="0" borderId="0" applyNumberFormat="0" applyFill="0" applyBorder="0" applyAlignment="0" applyProtection="0"/>
  </cellStyleXfs>
  <cellXfs count="326">
    <xf numFmtId="0" fontId="0" fillId="0" borderId="0" xfId="0"/>
    <xf numFmtId="0" fontId="0" fillId="0" borderId="0" xfId="0" applyAlignment="1" applyProtection="1">
      <alignment shrinkToFit="1"/>
      <protection hidden="1"/>
    </xf>
    <xf numFmtId="0" fontId="0" fillId="2" borderId="0" xfId="0" applyFill="1" applyAlignment="1" applyProtection="1">
      <alignment shrinkToFit="1"/>
      <protection hidden="1"/>
    </xf>
    <xf numFmtId="0" fontId="0" fillId="0" borderId="1"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1" xfId="0" applyBorder="1" applyAlignment="1" applyProtection="1">
      <alignment horizontal="left" shrinkToFit="1"/>
      <protection locked="0"/>
    </xf>
    <xf numFmtId="0" fontId="0" fillId="0" borderId="2" xfId="0" applyBorder="1" applyAlignment="1" applyProtection="1">
      <alignment horizontal="left" shrinkToFit="1"/>
      <protection locked="0"/>
    </xf>
    <xf numFmtId="0" fontId="0" fillId="0" borderId="11" xfId="0" applyBorder="1" applyAlignment="1" applyProtection="1">
      <alignment horizontal="left" shrinkToFit="1"/>
      <protection locked="0"/>
    </xf>
    <xf numFmtId="0" fontId="0" fillId="0" borderId="4" xfId="0" applyBorder="1" applyAlignment="1" applyProtection="1">
      <alignment horizontal="left" shrinkToFit="1"/>
      <protection locked="0"/>
    </xf>
    <xf numFmtId="0" fontId="0" fillId="0" borderId="5" xfId="0" applyBorder="1" applyAlignment="1" applyProtection="1">
      <alignment horizontal="left" shrinkToFit="1"/>
      <protection locked="0"/>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5" borderId="10" xfId="0" applyFill="1" applyBorder="1" applyAlignment="1" applyProtection="1">
      <alignment horizontal="center" shrinkToFit="1"/>
      <protection hidden="1"/>
    </xf>
    <xf numFmtId="0" fontId="0" fillId="6" borderId="10" xfId="0" applyFill="1" applyBorder="1" applyAlignment="1" applyProtection="1">
      <alignment horizontal="center" shrinkToFit="1"/>
      <protection hidden="1"/>
    </xf>
    <xf numFmtId="0" fontId="0" fillId="7" borderId="10" xfId="0" applyFill="1" applyBorder="1" applyAlignment="1" applyProtection="1">
      <alignment horizontal="center" shrinkToFit="1"/>
      <protection hidden="1"/>
    </xf>
    <xf numFmtId="0" fontId="0" fillId="8" borderId="10" xfId="0" applyFill="1" applyBorder="1" applyAlignment="1" applyProtection="1">
      <alignment horizontal="center" shrinkToFit="1"/>
      <protection hidden="1"/>
    </xf>
    <xf numFmtId="0" fontId="0" fillId="9" borderId="10" xfId="0" applyFill="1" applyBorder="1" applyAlignment="1" applyProtection="1">
      <alignment horizontal="center" shrinkToFit="1"/>
      <protection hidden="1"/>
    </xf>
    <xf numFmtId="0" fontId="5" fillId="2" borderId="0" xfId="0" applyFont="1" applyFill="1" applyAlignment="1" applyProtection="1">
      <alignment horizontal="center" shrinkToFit="1"/>
      <protection hidden="1"/>
    </xf>
    <xf numFmtId="0" fontId="0" fillId="2" borderId="0" xfId="0" applyFill="1" applyAlignment="1" applyProtection="1">
      <alignment horizontal="center" shrinkToFit="1"/>
      <protection hidden="1"/>
    </xf>
    <xf numFmtId="20" fontId="0" fillId="2" borderId="0" xfId="0" applyNumberFormat="1" applyFill="1" applyAlignment="1" applyProtection="1">
      <alignment horizontal="center" shrinkToFit="1"/>
      <protection hidden="1"/>
    </xf>
    <xf numFmtId="20" fontId="2" fillId="0" borderId="1" xfId="0" applyNumberFormat="1" applyFont="1" applyBorder="1" applyAlignment="1" applyProtection="1">
      <alignment horizontal="center" shrinkToFit="1"/>
      <protection hidden="1"/>
    </xf>
    <xf numFmtId="20" fontId="2" fillId="0" borderId="11" xfId="0" applyNumberFormat="1" applyFont="1" applyBorder="1" applyAlignment="1" applyProtection="1">
      <alignment horizontal="center" shrinkToFit="1"/>
      <protection hidden="1"/>
    </xf>
    <xf numFmtId="20" fontId="2" fillId="0" borderId="4" xfId="0" applyNumberFormat="1" applyFont="1" applyBorder="1" applyAlignment="1" applyProtection="1">
      <alignment horizontal="center" shrinkToFit="1"/>
      <protection hidden="1"/>
    </xf>
    <xf numFmtId="0" fontId="8" fillId="0" borderId="0" xfId="0" applyFont="1" applyAlignment="1" applyProtection="1">
      <alignment horizontal="center" shrinkToFit="1"/>
      <protection hidden="1"/>
    </xf>
    <xf numFmtId="0" fontId="5" fillId="2" borderId="0" xfId="0" applyFont="1" applyFill="1" applyAlignment="1" applyProtection="1">
      <alignment horizontal="left" shrinkToFit="1"/>
      <protection hidden="1"/>
    </xf>
    <xf numFmtId="9" fontId="0" fillId="0" borderId="13" xfId="0" applyNumberFormat="1" applyBorder="1" applyAlignment="1" applyProtection="1">
      <alignment horizontal="right" shrinkToFit="1"/>
      <protection hidden="1"/>
    </xf>
    <xf numFmtId="9" fontId="0" fillId="0" borderId="14" xfId="0" applyNumberFormat="1" applyBorder="1" applyAlignment="1" applyProtection="1">
      <alignment horizontal="right" shrinkToFit="1"/>
      <protection hidden="1"/>
    </xf>
    <xf numFmtId="9" fontId="0" fillId="0" borderId="15" xfId="0" applyNumberFormat="1" applyBorder="1" applyAlignment="1" applyProtection="1">
      <alignment horizontal="right" shrinkToFit="1"/>
      <protection hidden="1"/>
    </xf>
    <xf numFmtId="9" fontId="0" fillId="0" borderId="1" xfId="0" applyNumberFormat="1" applyBorder="1" applyAlignment="1" applyProtection="1">
      <alignment horizontal="right" shrinkToFit="1"/>
      <protection hidden="1"/>
    </xf>
    <xf numFmtId="9" fontId="0" fillId="0" borderId="2" xfId="0" applyNumberFormat="1" applyBorder="1" applyAlignment="1" applyProtection="1">
      <alignment horizontal="right" shrinkToFit="1"/>
      <protection hidden="1"/>
    </xf>
    <xf numFmtId="9" fontId="0" fillId="0" borderId="3" xfId="0" applyNumberFormat="1" applyBorder="1" applyAlignment="1" applyProtection="1">
      <alignment horizontal="right" shrinkToFit="1"/>
      <protection hidden="1"/>
    </xf>
    <xf numFmtId="9" fontId="0" fillId="0" borderId="11" xfId="0" applyNumberFormat="1" applyBorder="1" applyAlignment="1" applyProtection="1">
      <alignment horizontal="right" shrinkToFit="1"/>
      <protection hidden="1"/>
    </xf>
    <xf numFmtId="9" fontId="0" fillId="0" borderId="0" xfId="0" applyNumberFormat="1" applyBorder="1" applyAlignment="1" applyProtection="1">
      <alignment horizontal="right" shrinkToFit="1"/>
      <protection hidden="1"/>
    </xf>
    <xf numFmtId="9" fontId="0" fillId="0" borderId="12" xfId="0" applyNumberFormat="1" applyBorder="1" applyAlignment="1" applyProtection="1">
      <alignment horizontal="right" shrinkToFit="1"/>
      <protection hidden="1"/>
    </xf>
    <xf numFmtId="9" fontId="0" fillId="0" borderId="4" xfId="0" applyNumberFormat="1" applyBorder="1" applyAlignment="1" applyProtection="1">
      <alignment horizontal="right" shrinkToFit="1"/>
      <protection hidden="1"/>
    </xf>
    <xf numFmtId="9" fontId="0" fillId="0" borderId="5" xfId="0" applyNumberFormat="1" applyBorder="1" applyAlignment="1" applyProtection="1">
      <alignment horizontal="right" shrinkToFit="1"/>
      <protection hidden="1"/>
    </xf>
    <xf numFmtId="9" fontId="0" fillId="0" borderId="6" xfId="0" applyNumberFormat="1" applyBorder="1" applyAlignment="1" applyProtection="1">
      <alignment horizontal="right" shrinkToFit="1"/>
      <protection hidden="1"/>
    </xf>
    <xf numFmtId="9" fontId="0" fillId="0" borderId="1" xfId="0" applyNumberFormat="1" applyBorder="1" applyAlignment="1" applyProtection="1">
      <alignment horizontal="center" shrinkToFit="1"/>
      <protection hidden="1"/>
    </xf>
    <xf numFmtId="9" fontId="0" fillId="0" borderId="11" xfId="0" applyNumberFormat="1" applyBorder="1" applyAlignment="1" applyProtection="1">
      <alignment horizontal="center" shrinkToFit="1"/>
      <protection hidden="1"/>
    </xf>
    <xf numFmtId="9" fontId="0" fillId="0" borderId="4" xfId="0" applyNumberFormat="1" applyBorder="1" applyAlignment="1" applyProtection="1">
      <alignment horizontal="center" shrinkToFit="1"/>
      <protection hidden="1"/>
    </xf>
    <xf numFmtId="9" fontId="0" fillId="0" borderId="2" xfId="0" applyNumberFormat="1" applyBorder="1" applyAlignment="1" applyProtection="1">
      <alignment horizontal="center" shrinkToFit="1"/>
      <protection hidden="1"/>
    </xf>
    <xf numFmtId="9" fontId="0" fillId="0" borderId="3" xfId="0" applyNumberFormat="1" applyBorder="1" applyAlignment="1" applyProtection="1">
      <alignment horizontal="center" shrinkToFit="1"/>
      <protection hidden="1"/>
    </xf>
    <xf numFmtId="9" fontId="0" fillId="0" borderId="0" xfId="0" applyNumberFormat="1" applyBorder="1" applyAlignment="1" applyProtection="1">
      <alignment horizontal="center" shrinkToFit="1"/>
      <protection hidden="1"/>
    </xf>
    <xf numFmtId="9" fontId="0" fillId="0" borderId="12" xfId="0" applyNumberFormat="1" applyBorder="1" applyAlignment="1" applyProtection="1">
      <alignment horizontal="center" shrinkToFit="1"/>
      <protection hidden="1"/>
    </xf>
    <xf numFmtId="9" fontId="0" fillId="0" borderId="5" xfId="0" applyNumberFormat="1" applyBorder="1" applyAlignment="1" applyProtection="1">
      <alignment horizontal="center" shrinkToFit="1"/>
      <protection hidden="1"/>
    </xf>
    <xf numFmtId="9" fontId="0" fillId="0" borderId="6" xfId="0" applyNumberFormat="1" applyBorder="1" applyAlignment="1" applyProtection="1">
      <alignment horizontal="center" shrinkToFit="1"/>
      <protection hidden="1"/>
    </xf>
    <xf numFmtId="0" fontId="0" fillId="0" borderId="0" xfId="0" applyBorder="1" applyAlignment="1" applyProtection="1">
      <alignment horizontal="center" shrinkToFit="1"/>
      <protection hidden="1"/>
    </xf>
    <xf numFmtId="164" fontId="0" fillId="0" borderId="1" xfId="0" applyNumberFormat="1" applyBorder="1" applyAlignment="1" applyProtection="1">
      <alignment horizontal="right" shrinkToFit="1"/>
      <protection hidden="1"/>
    </xf>
    <xf numFmtId="164" fontId="0" fillId="0" borderId="2" xfId="0" applyNumberFormat="1" applyBorder="1" applyAlignment="1" applyProtection="1">
      <alignment horizontal="right" shrinkToFit="1"/>
      <protection hidden="1"/>
    </xf>
    <xf numFmtId="164" fontId="0" fillId="0" borderId="3" xfId="0" applyNumberFormat="1" applyBorder="1" applyAlignment="1" applyProtection="1">
      <alignment horizontal="right" shrinkToFit="1"/>
      <protection hidden="1"/>
    </xf>
    <xf numFmtId="164" fontId="0" fillId="0" borderId="11" xfId="0" applyNumberFormat="1" applyBorder="1" applyAlignment="1" applyProtection="1">
      <alignment horizontal="right" shrinkToFit="1"/>
      <protection hidden="1"/>
    </xf>
    <xf numFmtId="164" fontId="0" fillId="0" borderId="0" xfId="0" applyNumberFormat="1" applyBorder="1" applyAlignment="1" applyProtection="1">
      <alignment horizontal="right" shrinkToFit="1"/>
      <protection hidden="1"/>
    </xf>
    <xf numFmtId="164" fontId="0" fillId="0" borderId="12" xfId="0" applyNumberFormat="1" applyBorder="1" applyAlignment="1" applyProtection="1">
      <alignment horizontal="right" shrinkToFit="1"/>
      <protection hidden="1"/>
    </xf>
    <xf numFmtId="164" fontId="0" fillId="0" borderId="4" xfId="0" applyNumberFormat="1" applyBorder="1" applyAlignment="1" applyProtection="1">
      <alignment horizontal="right" shrinkToFit="1"/>
      <protection hidden="1"/>
    </xf>
    <xf numFmtId="164" fontId="0" fillId="0" borderId="5" xfId="0" applyNumberFormat="1" applyBorder="1" applyAlignment="1" applyProtection="1">
      <alignment horizontal="right" shrinkToFit="1"/>
      <protection hidden="1"/>
    </xf>
    <xf numFmtId="164" fontId="0" fillId="0" borderId="6" xfId="0" applyNumberFormat="1" applyBorder="1" applyAlignment="1" applyProtection="1">
      <alignment horizontal="right" shrinkToFit="1"/>
      <protection hidden="1"/>
    </xf>
    <xf numFmtId="14" fontId="0" fillId="0" borderId="13" xfId="0" applyNumberFormat="1" applyFill="1" applyBorder="1" applyAlignment="1" applyProtection="1">
      <alignment horizontal="center" shrinkToFit="1"/>
      <protection locked="0"/>
    </xf>
    <xf numFmtId="14" fontId="0" fillId="0" borderId="14" xfId="0" applyNumberFormat="1" applyFill="1" applyBorder="1" applyAlignment="1" applyProtection="1">
      <alignment horizontal="center" shrinkToFit="1"/>
      <protection locked="0"/>
    </xf>
    <xf numFmtId="14" fontId="0" fillId="0" borderId="15" xfId="0" applyNumberFormat="1" applyFill="1" applyBorder="1" applyAlignment="1" applyProtection="1">
      <alignment horizontal="center" shrinkToFit="1"/>
      <protection locked="0"/>
    </xf>
    <xf numFmtId="0" fontId="0" fillId="0" borderId="1" xfId="0" applyBorder="1" applyAlignment="1" applyProtection="1">
      <alignment horizontal="center" shrinkToFit="1"/>
      <protection locked="0"/>
    </xf>
    <xf numFmtId="0" fontId="0" fillId="0" borderId="2" xfId="0" applyBorder="1" applyAlignment="1" applyProtection="1">
      <alignment horizontal="center" shrinkToFit="1"/>
      <protection locked="0"/>
    </xf>
    <xf numFmtId="0" fontId="0" fillId="0" borderId="3"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0" fillId="0" borderId="5" xfId="0" applyBorder="1" applyAlignment="1" applyProtection="1">
      <alignment horizontal="center" shrinkToFit="1"/>
      <protection locked="0"/>
    </xf>
    <xf numFmtId="0" fontId="0" fillId="0" borderId="6" xfId="0" applyBorder="1" applyAlignment="1" applyProtection="1">
      <alignment horizontal="center" shrinkToFit="1"/>
      <protection locked="0"/>
    </xf>
    <xf numFmtId="14" fontId="0" fillId="0" borderId="0" xfId="0" applyNumberFormat="1" applyAlignment="1" applyProtection="1">
      <alignment horizontal="center" shrinkToFit="1"/>
      <protection hidden="1"/>
    </xf>
    <xf numFmtId="14" fontId="0" fillId="0" borderId="10" xfId="0" applyNumberFormat="1" applyBorder="1" applyAlignment="1" applyProtection="1">
      <alignment horizontal="center" shrinkToFit="1"/>
      <protection hidden="1"/>
    </xf>
    <xf numFmtId="165" fontId="0" fillId="0" borderId="10" xfId="0" applyNumberFormat="1" applyBorder="1" applyAlignment="1" applyProtection="1">
      <alignment horizontal="center" shrinkToFit="1"/>
      <protection hidden="1"/>
    </xf>
    <xf numFmtId="165" fontId="0" fillId="0" borderId="1" xfId="0" applyNumberFormat="1" applyBorder="1" applyAlignment="1" applyProtection="1">
      <alignment horizontal="right" shrinkToFit="1"/>
      <protection hidden="1"/>
    </xf>
    <xf numFmtId="165" fontId="0" fillId="0" borderId="2" xfId="0" applyNumberFormat="1" applyBorder="1" applyAlignment="1" applyProtection="1">
      <alignment horizontal="right" shrinkToFit="1"/>
      <protection hidden="1"/>
    </xf>
    <xf numFmtId="165" fontId="0" fillId="0" borderId="3" xfId="0" applyNumberFormat="1" applyBorder="1" applyAlignment="1" applyProtection="1">
      <alignment horizontal="right" shrinkToFit="1"/>
      <protection hidden="1"/>
    </xf>
    <xf numFmtId="165" fontId="0" fillId="0" borderId="11" xfId="0" applyNumberFormat="1" applyBorder="1" applyAlignment="1" applyProtection="1">
      <alignment horizontal="right" shrinkToFit="1"/>
      <protection hidden="1"/>
    </xf>
    <xf numFmtId="165" fontId="0" fillId="0" borderId="0" xfId="0" applyNumberFormat="1" applyBorder="1" applyAlignment="1" applyProtection="1">
      <alignment horizontal="right" shrinkToFit="1"/>
      <protection hidden="1"/>
    </xf>
    <xf numFmtId="165" fontId="0" fillId="0" borderId="12" xfId="0" applyNumberFormat="1" applyBorder="1" applyAlignment="1" applyProtection="1">
      <alignment horizontal="right" shrinkToFit="1"/>
      <protection hidden="1"/>
    </xf>
    <xf numFmtId="165" fontId="0" fillId="0" borderId="4" xfId="0" applyNumberFormat="1" applyBorder="1" applyAlignment="1" applyProtection="1">
      <alignment horizontal="right" shrinkToFit="1"/>
      <protection hidden="1"/>
    </xf>
    <xf numFmtId="165" fontId="0" fillId="0" borderId="5" xfId="0" applyNumberFormat="1" applyBorder="1" applyAlignment="1" applyProtection="1">
      <alignment horizontal="right" shrinkToFit="1"/>
      <protection hidden="1"/>
    </xf>
    <xf numFmtId="165" fontId="0" fillId="0" borderId="6" xfId="0" applyNumberFormat="1" applyBorder="1" applyAlignment="1" applyProtection="1">
      <alignment horizontal="right" shrinkToFit="1"/>
      <protection hidden="1"/>
    </xf>
    <xf numFmtId="14" fontId="0" fillId="0" borderId="13" xfId="0" applyNumberFormat="1" applyBorder="1" applyAlignment="1" applyProtection="1">
      <alignment horizontal="center" shrinkToFit="1"/>
      <protection hidden="1"/>
    </xf>
    <xf numFmtId="14" fontId="0" fillId="0" borderId="14" xfId="0" applyNumberFormat="1" applyBorder="1" applyAlignment="1" applyProtection="1">
      <alignment horizontal="center" shrinkToFit="1"/>
      <protection hidden="1"/>
    </xf>
    <xf numFmtId="14" fontId="0" fillId="0" borderId="15" xfId="0" applyNumberFormat="1" applyBorder="1" applyAlignment="1" applyProtection="1">
      <alignment horizontal="center" shrinkToFit="1"/>
      <protection hidden="1"/>
    </xf>
    <xf numFmtId="165" fontId="0" fillId="0" borderId="7" xfId="0" applyNumberFormat="1" applyBorder="1" applyAlignment="1" applyProtection="1">
      <alignment horizontal="right" shrinkToFit="1"/>
      <protection hidden="1"/>
    </xf>
    <xf numFmtId="165" fontId="0" fillId="0" borderId="8" xfId="0" applyNumberFormat="1" applyBorder="1" applyAlignment="1" applyProtection="1">
      <alignment horizontal="right" shrinkToFit="1"/>
      <protection hidden="1"/>
    </xf>
    <xf numFmtId="165" fontId="0" fillId="0" borderId="9" xfId="0" applyNumberFormat="1" applyBorder="1" applyAlignment="1" applyProtection="1">
      <alignment horizontal="right" shrinkToFit="1"/>
      <protection hidden="1"/>
    </xf>
    <xf numFmtId="0" fontId="2" fillId="0" borderId="0" xfId="0" applyFont="1" applyAlignment="1" applyProtection="1">
      <alignment horizontal="center" shrinkToFit="1"/>
      <protection hidden="1"/>
    </xf>
    <xf numFmtId="0" fontId="0" fillId="0" borderId="13" xfId="0" applyBorder="1" applyAlignment="1" applyProtection="1">
      <alignment shrinkToFit="1"/>
      <protection hidden="1"/>
    </xf>
    <xf numFmtId="166" fontId="2" fillId="0" borderId="13" xfId="0" applyNumberFormat="1" applyFont="1" applyBorder="1" applyAlignment="1" applyProtection="1">
      <alignment horizontal="center" shrinkToFit="1"/>
      <protection hidden="1"/>
    </xf>
    <xf numFmtId="166" fontId="2" fillId="0" borderId="0" xfId="0" applyNumberFormat="1" applyFont="1" applyAlignment="1" applyProtection="1">
      <alignment horizontal="center" shrinkToFit="1"/>
      <protection hidden="1"/>
    </xf>
    <xf numFmtId="14" fontId="0" fillId="0" borderId="3" xfId="0" applyNumberFormat="1" applyBorder="1" applyAlignment="1" applyProtection="1">
      <alignment horizontal="center" shrinkToFit="1"/>
      <protection hidden="1"/>
    </xf>
    <xf numFmtId="0" fontId="0" fillId="0" borderId="14" xfId="0" applyBorder="1" applyAlignment="1" applyProtection="1">
      <alignment shrinkToFit="1"/>
      <protection hidden="1"/>
    </xf>
    <xf numFmtId="166" fontId="2" fillId="0" borderId="14" xfId="0" applyNumberFormat="1" applyFont="1" applyBorder="1" applyAlignment="1" applyProtection="1">
      <alignment horizontal="center" shrinkToFit="1"/>
      <protection hidden="1"/>
    </xf>
    <xf numFmtId="14" fontId="0" fillId="0" borderId="12" xfId="0" applyNumberFormat="1" applyBorder="1" applyAlignment="1" applyProtection="1">
      <alignment horizontal="center" shrinkToFit="1"/>
      <protection hidden="1"/>
    </xf>
    <xf numFmtId="0" fontId="0" fillId="0" borderId="15" xfId="0" applyBorder="1" applyAlignment="1" applyProtection="1">
      <alignment shrinkToFit="1"/>
      <protection hidden="1"/>
    </xf>
    <xf numFmtId="166" fontId="2" fillId="0" borderId="15" xfId="0" applyNumberFormat="1" applyFont="1" applyBorder="1" applyAlignment="1" applyProtection="1">
      <alignment horizontal="center" shrinkToFit="1"/>
      <protection hidden="1"/>
    </xf>
    <xf numFmtId="14" fontId="0" fillId="0" borderId="6" xfId="0" applyNumberFormat="1" applyBorder="1" applyAlignment="1" applyProtection="1">
      <alignment horizontal="center" shrinkToFit="1"/>
      <protection hidden="1"/>
    </xf>
    <xf numFmtId="0" fontId="2" fillId="0" borderId="10" xfId="0" applyFont="1" applyBorder="1" applyAlignment="1" applyProtection="1">
      <alignment horizontal="center" shrinkToFit="1"/>
      <protection hidden="1"/>
    </xf>
    <xf numFmtId="0" fontId="0" fillId="0" borderId="0" xfId="0" applyAlignment="1" applyProtection="1">
      <alignment vertical="top" shrinkToFit="1"/>
      <protection hidden="1"/>
    </xf>
    <xf numFmtId="166" fontId="0" fillId="0" borderId="13" xfId="0" applyNumberFormat="1" applyBorder="1" applyAlignment="1" applyProtection="1">
      <alignment horizontal="center" shrinkToFit="1"/>
      <protection hidden="1"/>
    </xf>
    <xf numFmtId="166" fontId="0" fillId="0" borderId="14" xfId="0" applyNumberFormat="1" applyBorder="1" applyAlignment="1" applyProtection="1">
      <alignment horizontal="center" shrinkToFit="1"/>
      <protection hidden="1"/>
    </xf>
    <xf numFmtId="166" fontId="0" fillId="0" borderId="15" xfId="0" applyNumberFormat="1" applyBorder="1" applyAlignment="1" applyProtection="1">
      <alignment horizontal="center" shrinkToFit="1"/>
      <protection hidden="1"/>
    </xf>
    <xf numFmtId="0" fontId="0" fillId="2" borderId="0" xfId="0" applyFill="1" applyAlignment="1" applyProtection="1">
      <alignment horizontal="center" vertical="top" shrinkToFit="1"/>
      <protection hidden="1"/>
    </xf>
    <xf numFmtId="0" fontId="0" fillId="2" borderId="0" xfId="0" applyFill="1" applyAlignment="1" applyProtection="1">
      <alignment vertical="top" shrinkToFit="1"/>
      <protection hidden="1"/>
    </xf>
    <xf numFmtId="166" fontId="0" fillId="0" borderId="13" xfId="0" applyNumberFormat="1" applyFill="1" applyBorder="1" applyAlignment="1" applyProtection="1">
      <alignment horizontal="center" shrinkToFit="1"/>
      <protection hidden="1"/>
    </xf>
    <xf numFmtId="166" fontId="0" fillId="0" borderId="14" xfId="0" applyNumberFormat="1" applyFill="1" applyBorder="1" applyAlignment="1" applyProtection="1">
      <alignment horizontal="center" shrinkToFit="1"/>
      <protection hidden="1"/>
    </xf>
    <xf numFmtId="166" fontId="0" fillId="0" borderId="15" xfId="0" applyNumberFormat="1" applyFill="1" applyBorder="1" applyAlignment="1" applyProtection="1">
      <alignment horizontal="center" shrinkToFit="1"/>
      <protection hidden="1"/>
    </xf>
    <xf numFmtId="0" fontId="0" fillId="0" borderId="0" xfId="0" applyFill="1" applyAlignment="1" applyProtection="1">
      <alignment shrinkToFit="1"/>
      <protection hidden="1"/>
    </xf>
    <xf numFmtId="0" fontId="2" fillId="0" borderId="10" xfId="0" applyFont="1" applyFill="1" applyBorder="1" applyAlignment="1" applyProtection="1">
      <alignment horizontal="center" shrinkToFit="1"/>
      <protection hidden="1"/>
    </xf>
    <xf numFmtId="165" fontId="0" fillId="0" borderId="13" xfId="0" applyNumberFormat="1" applyBorder="1" applyAlignment="1" applyProtection="1">
      <alignment horizontal="center" shrinkToFit="1"/>
      <protection hidden="1"/>
    </xf>
    <xf numFmtId="165" fontId="0" fillId="0" borderId="14" xfId="0" applyNumberFormat="1" applyBorder="1" applyAlignment="1" applyProtection="1">
      <alignment horizontal="center" shrinkToFit="1"/>
      <protection hidden="1"/>
    </xf>
    <xf numFmtId="165" fontId="0" fillId="0" borderId="15" xfId="0" applyNumberFormat="1" applyBorder="1" applyAlignment="1" applyProtection="1">
      <alignment horizontal="center" shrinkToFit="1"/>
      <protection hidden="1"/>
    </xf>
    <xf numFmtId="168" fontId="0" fillId="0" borderId="2" xfId="0" applyNumberFormat="1" applyBorder="1" applyAlignment="1" applyProtection="1">
      <alignment horizontal="right" shrinkToFit="1"/>
      <protection locked="0"/>
    </xf>
    <xf numFmtId="9" fontId="0" fillId="0" borderId="2" xfId="0" applyNumberFormat="1" applyBorder="1" applyAlignment="1" applyProtection="1">
      <alignment horizontal="right" shrinkToFit="1"/>
      <protection locked="0"/>
    </xf>
    <xf numFmtId="168" fontId="0" fillId="0" borderId="3" xfId="0" applyNumberFormat="1" applyBorder="1" applyAlignment="1" applyProtection="1">
      <alignment horizontal="right" shrinkToFit="1"/>
      <protection locked="0"/>
    </xf>
    <xf numFmtId="0" fontId="0" fillId="0" borderId="0" xfId="0" applyBorder="1" applyAlignment="1" applyProtection="1">
      <alignment horizontal="left" shrinkToFit="1"/>
      <protection locked="0"/>
    </xf>
    <xf numFmtId="168" fontId="0" fillId="0" borderId="0" xfId="0" applyNumberFormat="1" applyBorder="1" applyAlignment="1" applyProtection="1">
      <alignment horizontal="right" shrinkToFit="1"/>
      <protection locked="0"/>
    </xf>
    <xf numFmtId="9" fontId="0" fillId="0" borderId="0" xfId="0" applyNumberFormat="1" applyBorder="1" applyAlignment="1" applyProtection="1">
      <alignment horizontal="right" shrinkToFit="1"/>
      <protection locked="0"/>
    </xf>
    <xf numFmtId="168" fontId="0" fillId="0" borderId="12" xfId="0" applyNumberFormat="1" applyBorder="1" applyAlignment="1" applyProtection="1">
      <alignment horizontal="right" shrinkToFit="1"/>
      <protection locked="0"/>
    </xf>
    <xf numFmtId="168" fontId="0" fillId="0" borderId="5" xfId="0" applyNumberFormat="1" applyBorder="1" applyAlignment="1" applyProtection="1">
      <alignment horizontal="right" shrinkToFit="1"/>
      <protection locked="0"/>
    </xf>
    <xf numFmtId="9" fontId="0" fillId="0" borderId="5" xfId="0" applyNumberFormat="1" applyBorder="1" applyAlignment="1" applyProtection="1">
      <alignment horizontal="right" shrinkToFit="1"/>
      <protection locked="0"/>
    </xf>
    <xf numFmtId="168" fontId="0" fillId="0" borderId="6" xfId="0" applyNumberFormat="1" applyBorder="1" applyAlignment="1" applyProtection="1">
      <alignment horizontal="right" shrinkToFit="1"/>
      <protection locked="0"/>
    </xf>
    <xf numFmtId="168" fontId="0" fillId="0" borderId="13" xfId="0" applyNumberFormat="1" applyBorder="1" applyAlignment="1" applyProtection="1">
      <alignment horizontal="right" shrinkToFit="1"/>
      <protection hidden="1"/>
    </xf>
    <xf numFmtId="168" fontId="0" fillId="0" borderId="14" xfId="0" applyNumberFormat="1" applyBorder="1" applyAlignment="1" applyProtection="1">
      <alignment horizontal="right" shrinkToFit="1"/>
      <protection hidden="1"/>
    </xf>
    <xf numFmtId="168" fontId="0" fillId="0" borderId="15" xfId="0" applyNumberFormat="1" applyBorder="1" applyAlignment="1" applyProtection="1">
      <alignment horizontal="right" shrinkToFit="1"/>
      <protection hidden="1"/>
    </xf>
    <xf numFmtId="0" fontId="0" fillId="0" borderId="13" xfId="0" applyNumberFormat="1" applyBorder="1" applyAlignment="1" applyProtection="1">
      <alignment horizontal="center" shrinkToFit="1"/>
      <protection hidden="1"/>
    </xf>
    <xf numFmtId="0" fontId="0" fillId="0" borderId="14" xfId="0" applyNumberFormat="1" applyBorder="1" applyAlignment="1" applyProtection="1">
      <alignment horizontal="center" shrinkToFit="1"/>
      <protection hidden="1"/>
    </xf>
    <xf numFmtId="0" fontId="0" fillId="0" borderId="15" xfId="0" applyNumberFormat="1" applyBorder="1" applyAlignment="1" applyProtection="1">
      <alignment horizontal="center" shrinkToFit="1"/>
      <protection hidden="1"/>
    </xf>
    <xf numFmtId="165" fontId="0" fillId="0" borderId="13" xfId="0" applyNumberFormat="1" applyBorder="1" applyAlignment="1" applyProtection="1">
      <alignment horizontal="right" shrinkToFit="1"/>
      <protection hidden="1"/>
    </xf>
    <xf numFmtId="165" fontId="0" fillId="0" borderId="14" xfId="0" applyNumberFormat="1" applyBorder="1" applyAlignment="1" applyProtection="1">
      <alignment horizontal="right" shrinkToFit="1"/>
      <protection hidden="1"/>
    </xf>
    <xf numFmtId="165" fontId="0" fillId="0" borderId="15" xfId="0" applyNumberFormat="1" applyBorder="1" applyAlignment="1" applyProtection="1">
      <alignment horizontal="right" shrinkToFit="1"/>
      <protection hidden="1"/>
    </xf>
    <xf numFmtId="165" fontId="0" fillId="0" borderId="3" xfId="0" applyNumberFormat="1" applyBorder="1" applyAlignment="1" applyProtection="1">
      <alignment horizontal="center" shrinkToFit="1"/>
      <protection hidden="1"/>
    </xf>
    <xf numFmtId="165" fontId="0" fillId="0" borderId="12" xfId="0" applyNumberFormat="1" applyBorder="1" applyAlignment="1" applyProtection="1">
      <alignment horizontal="center" shrinkToFit="1"/>
      <protection hidden="1"/>
    </xf>
    <xf numFmtId="165" fontId="0" fillId="0" borderId="6" xfId="0" applyNumberFormat="1"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8" fillId="0" borderId="0" xfId="0" applyFont="1" applyBorder="1" applyAlignment="1" applyProtection="1">
      <alignment horizontal="center" shrinkToFit="1"/>
      <protection hidden="1"/>
    </xf>
    <xf numFmtId="14" fontId="0" fillId="0" borderId="1" xfId="0" applyNumberFormat="1" applyFill="1" applyBorder="1" applyAlignment="1" applyProtection="1">
      <alignment horizontal="center" shrinkToFit="1"/>
      <protection hidden="1"/>
    </xf>
    <xf numFmtId="14" fontId="0" fillId="0" borderId="3" xfId="0" applyNumberFormat="1" applyFill="1" applyBorder="1" applyAlignment="1" applyProtection="1">
      <alignment horizontal="center" shrinkToFit="1"/>
      <protection hidden="1"/>
    </xf>
    <xf numFmtId="14" fontId="0" fillId="0" borderId="11" xfId="0" applyNumberFormat="1" applyFill="1" applyBorder="1" applyAlignment="1" applyProtection="1">
      <alignment horizontal="center" shrinkToFit="1"/>
      <protection hidden="1"/>
    </xf>
    <xf numFmtId="14" fontId="0" fillId="0" borderId="12" xfId="0" applyNumberFormat="1" applyFill="1" applyBorder="1" applyAlignment="1" applyProtection="1">
      <alignment horizontal="center" shrinkToFit="1"/>
      <protection hidden="1"/>
    </xf>
    <xf numFmtId="14" fontId="0" fillId="0" borderId="4" xfId="0" applyNumberFormat="1" applyFill="1" applyBorder="1" applyAlignment="1" applyProtection="1">
      <alignment horizontal="center" shrinkToFit="1"/>
      <protection hidden="1"/>
    </xf>
    <xf numFmtId="14" fontId="0" fillId="0" borderId="6" xfId="0" applyNumberFormat="1" applyFill="1"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4" xfId="0" applyBorder="1" applyAlignment="1" applyProtection="1">
      <alignment horizontal="center" shrinkToFit="1"/>
      <protection hidden="1"/>
    </xf>
    <xf numFmtId="9" fontId="0" fillId="0" borderId="13" xfId="0" applyNumberFormat="1" applyFill="1" applyBorder="1" applyAlignment="1" applyProtection="1">
      <alignment horizontal="right" shrinkToFit="1"/>
      <protection hidden="1"/>
    </xf>
    <xf numFmtId="0" fontId="0" fillId="0" borderId="13" xfId="0" applyFill="1" applyBorder="1" applyAlignment="1" applyProtection="1">
      <alignment horizontal="center" shrinkToFit="1"/>
      <protection hidden="1"/>
    </xf>
    <xf numFmtId="9" fontId="0" fillId="0" borderId="14" xfId="0" applyNumberFormat="1" applyFill="1" applyBorder="1" applyAlignment="1" applyProtection="1">
      <alignment horizontal="right" shrinkToFit="1"/>
      <protection hidden="1"/>
    </xf>
    <xf numFmtId="0" fontId="0" fillId="0" borderId="14" xfId="0" applyFill="1" applyBorder="1" applyAlignment="1" applyProtection="1">
      <alignment horizontal="center" shrinkToFit="1"/>
      <protection hidden="1"/>
    </xf>
    <xf numFmtId="9" fontId="0" fillId="0" borderId="15" xfId="0" applyNumberFormat="1" applyFill="1" applyBorder="1" applyAlignment="1" applyProtection="1">
      <alignment horizontal="right" shrinkToFit="1"/>
      <protection hidden="1"/>
    </xf>
    <xf numFmtId="0" fontId="0" fillId="0" borderId="15" xfId="0" applyFill="1" applyBorder="1" applyAlignment="1" applyProtection="1">
      <alignment horizontal="center" shrinkToFit="1"/>
      <protection hidden="1"/>
    </xf>
    <xf numFmtId="14" fontId="0" fillId="0" borderId="10" xfId="0" applyNumberFormat="1" applyFill="1" applyBorder="1" applyAlignment="1" applyProtection="1">
      <alignment shrinkToFit="1"/>
      <protection hidden="1"/>
    </xf>
    <xf numFmtId="9" fontId="0" fillId="0" borderId="10" xfId="0" applyNumberFormat="1" applyFill="1" applyBorder="1" applyAlignment="1" applyProtection="1">
      <alignment horizontal="center" shrinkToFit="1"/>
      <protection hidden="1"/>
    </xf>
    <xf numFmtId="0" fontId="0" fillId="0" borderId="10" xfId="0" applyFill="1" applyBorder="1" applyAlignment="1" applyProtection="1">
      <alignment horizontal="center" shrinkToFit="1"/>
      <protection hidden="1"/>
    </xf>
    <xf numFmtId="0" fontId="0" fillId="10" borderId="0" xfId="0" applyFill="1" applyAlignment="1" applyProtection="1">
      <alignment shrinkToFit="1"/>
      <protection hidden="1"/>
    </xf>
    <xf numFmtId="165" fontId="0" fillId="0" borderId="0" xfId="0" applyNumberFormat="1" applyAlignment="1" applyProtection="1">
      <alignment shrinkToFit="1"/>
      <protection hidden="1"/>
    </xf>
    <xf numFmtId="0" fontId="1" fillId="11" borderId="1" xfId="0" applyFont="1" applyFill="1" applyBorder="1" applyAlignment="1" applyProtection="1">
      <alignment horizontal="center" shrinkToFit="1"/>
      <protection hidden="1"/>
    </xf>
    <xf numFmtId="0" fontId="1" fillId="11" borderId="2" xfId="0" applyFont="1" applyFill="1" applyBorder="1" applyAlignment="1" applyProtection="1">
      <alignment horizontal="center" shrinkToFit="1"/>
      <protection hidden="1"/>
    </xf>
    <xf numFmtId="0" fontId="1" fillId="11" borderId="3" xfId="0" applyFont="1" applyFill="1" applyBorder="1" applyAlignment="1" applyProtection="1">
      <alignment horizontal="center" shrinkToFit="1"/>
      <protection hidden="1"/>
    </xf>
    <xf numFmtId="0" fontId="1" fillId="11" borderId="4" xfId="0" applyFont="1" applyFill="1" applyBorder="1" applyAlignment="1" applyProtection="1">
      <alignment horizontal="center" shrinkToFit="1"/>
      <protection locked="0"/>
    </xf>
    <xf numFmtId="0" fontId="1" fillId="11" borderId="5" xfId="0" applyFont="1" applyFill="1" applyBorder="1" applyAlignment="1" applyProtection="1">
      <alignment horizontal="center" shrinkToFit="1"/>
      <protection locked="0"/>
    </xf>
    <xf numFmtId="0" fontId="1" fillId="11" borderId="6" xfId="0" applyFont="1" applyFill="1" applyBorder="1" applyAlignment="1" applyProtection="1">
      <alignment horizontal="center" shrinkToFit="1"/>
      <protection locked="0"/>
    </xf>
    <xf numFmtId="0" fontId="1" fillId="11" borderId="7" xfId="0" applyFont="1" applyFill="1" applyBorder="1" applyAlignment="1" applyProtection="1">
      <alignment horizontal="center" shrinkToFit="1"/>
      <protection hidden="1"/>
    </xf>
    <xf numFmtId="0" fontId="1" fillId="11" borderId="8" xfId="0" applyFont="1" applyFill="1" applyBorder="1" applyAlignment="1" applyProtection="1">
      <alignment horizontal="center" shrinkToFit="1"/>
      <protection hidden="1"/>
    </xf>
    <xf numFmtId="0" fontId="1" fillId="11" borderId="9" xfId="0" applyFont="1" applyFill="1" applyBorder="1" applyAlignment="1" applyProtection="1">
      <alignment horizontal="center" shrinkToFit="1"/>
      <protection hidden="1"/>
    </xf>
    <xf numFmtId="0" fontId="1" fillId="11" borderId="10" xfId="0" applyFont="1" applyFill="1" applyBorder="1" applyAlignment="1" applyProtection="1">
      <alignment horizontal="center" shrinkToFit="1"/>
      <protection hidden="1"/>
    </xf>
    <xf numFmtId="0" fontId="1" fillId="12" borderId="7" xfId="0" applyFont="1" applyFill="1" applyBorder="1" applyAlignment="1" applyProtection="1">
      <alignment horizontal="center" shrinkToFit="1"/>
      <protection hidden="1"/>
    </xf>
    <xf numFmtId="0" fontId="1" fillId="12" borderId="1" xfId="0" applyFont="1" applyFill="1" applyBorder="1" applyAlignment="1" applyProtection="1">
      <alignment horizontal="center" shrinkToFit="1"/>
      <protection hidden="1"/>
    </xf>
    <xf numFmtId="0" fontId="1" fillId="12" borderId="3" xfId="0" applyFont="1" applyFill="1" applyBorder="1" applyAlignment="1" applyProtection="1">
      <alignment horizontal="center" shrinkToFit="1"/>
      <protection hidden="1"/>
    </xf>
    <xf numFmtId="0" fontId="1" fillId="12" borderId="4" xfId="0" applyFont="1" applyFill="1" applyBorder="1" applyAlignment="1" applyProtection="1">
      <alignment horizontal="center" shrinkToFit="1"/>
      <protection hidden="1"/>
    </xf>
    <xf numFmtId="0" fontId="1" fillId="12" borderId="6" xfId="0" applyFont="1" applyFill="1" applyBorder="1" applyAlignment="1" applyProtection="1">
      <alignment horizontal="center" shrinkToFit="1"/>
      <protection hidden="1"/>
    </xf>
    <xf numFmtId="0" fontId="0" fillId="7" borderId="7" xfId="0" applyFill="1" applyBorder="1" applyAlignment="1" applyProtection="1">
      <alignment horizontal="center" shrinkToFit="1"/>
      <protection hidden="1"/>
    </xf>
    <xf numFmtId="0" fontId="0" fillId="7" borderId="8" xfId="0" applyFill="1" applyBorder="1" applyAlignment="1" applyProtection="1">
      <alignment horizontal="center" shrinkToFit="1"/>
      <protection hidden="1"/>
    </xf>
    <xf numFmtId="9" fontId="0" fillId="0" borderId="11" xfId="0" applyNumberFormat="1" applyFill="1" applyBorder="1" applyAlignment="1" applyProtection="1">
      <alignment horizontal="right" shrinkToFit="1"/>
      <protection locked="0"/>
    </xf>
    <xf numFmtId="9" fontId="0" fillId="0" borderId="0" xfId="0" applyNumberFormat="1" applyFill="1" applyBorder="1" applyAlignment="1" applyProtection="1">
      <alignment horizontal="right" shrinkToFit="1"/>
      <protection locked="0"/>
    </xf>
    <xf numFmtId="9" fontId="0" fillId="0" borderId="12" xfId="0" applyNumberFormat="1" applyFill="1" applyBorder="1" applyAlignment="1" applyProtection="1">
      <alignment horizontal="right" shrinkToFit="1"/>
      <protection locked="0"/>
    </xf>
    <xf numFmtId="9" fontId="0" fillId="0" borderId="11" xfId="0" applyNumberFormat="1" applyFill="1" applyBorder="1" applyAlignment="1" applyProtection="1">
      <alignment horizontal="right" shrinkToFit="1"/>
      <protection hidden="1"/>
    </xf>
    <xf numFmtId="9" fontId="0" fillId="0" borderId="0" xfId="0" applyNumberFormat="1" applyFill="1" applyBorder="1" applyAlignment="1" applyProtection="1">
      <alignment horizontal="right" shrinkToFit="1"/>
      <protection hidden="1"/>
    </xf>
    <xf numFmtId="9" fontId="0" fillId="0" borderId="12" xfId="0" applyNumberFormat="1" applyFill="1" applyBorder="1" applyAlignment="1" applyProtection="1">
      <alignment horizontal="right" shrinkToFit="1"/>
      <protection hidden="1"/>
    </xf>
    <xf numFmtId="0" fontId="5" fillId="2" borderId="1" xfId="0" applyFont="1" applyFill="1" applyBorder="1" applyAlignment="1" applyProtection="1">
      <alignment horizontal="left" vertical="center" wrapText="1"/>
      <protection hidden="1"/>
    </xf>
    <xf numFmtId="0" fontId="5" fillId="2" borderId="2" xfId="0" applyFont="1" applyFill="1" applyBorder="1" applyAlignment="1" applyProtection="1">
      <alignment horizontal="left" vertical="center" wrapText="1"/>
      <protection hidden="1"/>
    </xf>
    <xf numFmtId="0" fontId="5" fillId="2" borderId="3" xfId="0" applyFont="1" applyFill="1" applyBorder="1" applyAlignment="1" applyProtection="1">
      <alignment horizontal="left" vertical="center" wrapText="1"/>
      <protection hidden="1"/>
    </xf>
    <xf numFmtId="0" fontId="5" fillId="2" borderId="11" xfId="0" applyFont="1" applyFill="1" applyBorder="1" applyAlignment="1" applyProtection="1">
      <alignment horizontal="left" vertical="center" wrapText="1"/>
      <protection hidden="1"/>
    </xf>
    <xf numFmtId="0" fontId="5" fillId="2" borderId="0"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left" vertical="center" wrapText="1"/>
      <protection hidden="1"/>
    </xf>
    <xf numFmtId="0" fontId="5" fillId="2" borderId="4" xfId="0" applyFont="1" applyFill="1" applyBorder="1" applyAlignment="1" applyProtection="1">
      <alignment horizontal="left" vertical="center" wrapText="1"/>
      <protection hidden="1"/>
    </xf>
    <xf numFmtId="0" fontId="5" fillId="2" borderId="5" xfId="0" applyFont="1" applyFill="1" applyBorder="1" applyAlignment="1" applyProtection="1">
      <alignment horizontal="left" vertical="center" wrapText="1"/>
      <protection hidden="1"/>
    </xf>
    <xf numFmtId="0" fontId="5" fillId="2" borderId="6" xfId="0" applyFont="1" applyFill="1" applyBorder="1" applyAlignment="1" applyProtection="1">
      <alignment horizontal="left" vertical="center" wrapText="1"/>
      <protection hidden="1"/>
    </xf>
    <xf numFmtId="0" fontId="0" fillId="8" borderId="7" xfId="0" applyFill="1" applyBorder="1" applyAlignment="1" applyProtection="1">
      <alignment horizontal="center" shrinkToFit="1"/>
      <protection hidden="1"/>
    </xf>
    <xf numFmtId="0" fontId="0" fillId="8" borderId="8" xfId="0" applyFill="1" applyBorder="1" applyAlignment="1" applyProtection="1">
      <alignment horizontal="center" shrinkToFit="1"/>
      <protection hidden="1"/>
    </xf>
    <xf numFmtId="0" fontId="0" fillId="9" borderId="7" xfId="0" applyFill="1" applyBorder="1" applyAlignment="1" applyProtection="1">
      <alignment horizontal="center" shrinkToFit="1"/>
      <protection hidden="1"/>
    </xf>
    <xf numFmtId="0" fontId="0" fillId="9" borderId="8" xfId="0" applyFill="1" applyBorder="1" applyAlignment="1" applyProtection="1">
      <alignment horizontal="center" shrinkToFit="1"/>
      <protection hidden="1"/>
    </xf>
    <xf numFmtId="9" fontId="0" fillId="0" borderId="4" xfId="0" applyNumberFormat="1" applyFill="1" applyBorder="1" applyAlignment="1" applyProtection="1">
      <alignment horizontal="right" shrinkToFit="1"/>
      <protection locked="0"/>
    </xf>
    <xf numFmtId="9" fontId="0" fillId="0" borderId="5" xfId="0" applyNumberFormat="1" applyFill="1" applyBorder="1" applyAlignment="1" applyProtection="1">
      <alignment horizontal="right" shrinkToFit="1"/>
      <protection locked="0"/>
    </xf>
    <xf numFmtId="9" fontId="0" fillId="0" borderId="6" xfId="0" applyNumberFormat="1" applyFill="1" applyBorder="1" applyAlignment="1" applyProtection="1">
      <alignment horizontal="right" shrinkToFit="1"/>
      <protection locked="0"/>
    </xf>
    <xf numFmtId="9" fontId="0" fillId="0" borderId="4" xfId="0" applyNumberFormat="1" applyFill="1" applyBorder="1" applyAlignment="1" applyProtection="1">
      <alignment horizontal="right" shrinkToFit="1"/>
      <protection hidden="1"/>
    </xf>
    <xf numFmtId="9" fontId="0" fillId="0" borderId="5" xfId="0" applyNumberFormat="1" applyFill="1" applyBorder="1" applyAlignment="1" applyProtection="1">
      <alignment horizontal="right" shrinkToFit="1"/>
      <protection hidden="1"/>
    </xf>
    <xf numFmtId="9" fontId="0" fillId="0" borderId="6" xfId="0" applyNumberFormat="1" applyFill="1" applyBorder="1" applyAlignment="1" applyProtection="1">
      <alignment horizontal="right" shrinkToFit="1"/>
      <protection hidden="1"/>
    </xf>
    <xf numFmtId="0" fontId="5" fillId="2" borderId="8" xfId="0" applyFont="1" applyFill="1" applyBorder="1" applyAlignment="1" applyProtection="1">
      <alignment horizontal="center" shrinkToFit="1"/>
      <protection hidden="1"/>
    </xf>
    <xf numFmtId="0" fontId="1" fillId="12" borderId="7" xfId="0" applyFont="1" applyFill="1" applyBorder="1" applyAlignment="1" applyProtection="1">
      <alignment horizontal="center" shrinkToFit="1"/>
      <protection hidden="1"/>
    </xf>
    <xf numFmtId="0" fontId="1" fillId="12" borderId="8" xfId="0" applyFont="1" applyFill="1" applyBorder="1" applyAlignment="1" applyProtection="1">
      <alignment horizontal="center" shrinkToFit="1"/>
      <protection hidden="1"/>
    </xf>
    <xf numFmtId="0" fontId="1" fillId="12" borderId="9" xfId="0" applyFont="1" applyFill="1" applyBorder="1" applyAlignment="1" applyProtection="1">
      <alignment horizontal="center" shrinkToFit="1"/>
      <protection hidden="1"/>
    </xf>
    <xf numFmtId="0" fontId="1" fillId="11" borderId="1" xfId="0" applyFont="1" applyFill="1" applyBorder="1" applyAlignment="1" applyProtection="1">
      <alignment horizontal="center" shrinkToFit="1"/>
      <protection hidden="1"/>
    </xf>
    <xf numFmtId="0" fontId="1" fillId="11" borderId="2" xfId="0" applyFont="1" applyFill="1" applyBorder="1" applyAlignment="1" applyProtection="1">
      <alignment horizontal="center" shrinkToFit="1"/>
      <protection hidden="1"/>
    </xf>
    <xf numFmtId="0" fontId="1" fillId="11" borderId="3" xfId="0" applyFont="1" applyFill="1" applyBorder="1" applyAlignment="1" applyProtection="1">
      <alignment horizontal="center" shrinkToFit="1"/>
      <protection hidden="1"/>
    </xf>
    <xf numFmtId="0" fontId="1" fillId="11" borderId="7" xfId="0" applyFont="1" applyFill="1" applyBorder="1" applyAlignment="1" applyProtection="1">
      <alignment horizontal="center" vertical="top" shrinkToFit="1"/>
      <protection hidden="1"/>
    </xf>
    <xf numFmtId="0" fontId="1" fillId="11" borderId="8" xfId="0" applyFont="1" applyFill="1" applyBorder="1" applyAlignment="1" applyProtection="1">
      <alignment horizontal="center" vertical="top" shrinkToFit="1"/>
      <protection hidden="1"/>
    </xf>
    <xf numFmtId="0" fontId="1" fillId="11" borderId="9" xfId="0" applyFont="1" applyFill="1" applyBorder="1" applyAlignment="1" applyProtection="1">
      <alignment horizontal="center" vertical="top" shrinkToFit="1"/>
      <protection hidden="1"/>
    </xf>
    <xf numFmtId="167" fontId="0" fillId="0" borderId="1" xfId="0" applyNumberFormat="1" applyBorder="1" applyAlignment="1" applyProtection="1">
      <alignment horizontal="center" shrinkToFit="1"/>
      <protection locked="0"/>
    </xf>
    <xf numFmtId="167" fontId="0" fillId="0" borderId="2" xfId="0" applyNumberFormat="1" applyBorder="1" applyAlignment="1" applyProtection="1">
      <alignment horizontal="center" shrinkToFit="1"/>
      <protection locked="0"/>
    </xf>
    <xf numFmtId="167" fontId="0" fillId="0" borderId="3" xfId="0" applyNumberFormat="1" applyBorder="1" applyAlignment="1" applyProtection="1">
      <alignment horizontal="center" shrinkToFit="1"/>
      <protection locked="0"/>
    </xf>
    <xf numFmtId="0" fontId="0" fillId="5" borderId="7" xfId="0" applyFill="1" applyBorder="1" applyAlignment="1" applyProtection="1">
      <alignment horizontal="center" shrinkToFit="1"/>
      <protection hidden="1"/>
    </xf>
    <xf numFmtId="0" fontId="0" fillId="5" borderId="8" xfId="0" applyFill="1" applyBorder="1" applyAlignment="1" applyProtection="1">
      <alignment horizontal="center" shrinkToFit="1"/>
      <protection hidden="1"/>
    </xf>
    <xf numFmtId="9" fontId="0" fillId="0" borderId="1" xfId="0" applyNumberFormat="1" applyFill="1" applyBorder="1" applyAlignment="1" applyProtection="1">
      <alignment horizontal="right" shrinkToFit="1"/>
      <protection locked="0"/>
    </xf>
    <xf numFmtId="9" fontId="0" fillId="0" borderId="2" xfId="0" applyNumberFormat="1" applyFill="1" applyBorder="1" applyAlignment="1" applyProtection="1">
      <alignment horizontal="right" shrinkToFit="1"/>
      <protection locked="0"/>
    </xf>
    <xf numFmtId="9" fontId="0" fillId="0" borderId="3" xfId="0" applyNumberFormat="1" applyFill="1" applyBorder="1" applyAlignment="1" applyProtection="1">
      <alignment horizontal="right" shrinkToFit="1"/>
      <protection locked="0"/>
    </xf>
    <xf numFmtId="9" fontId="0" fillId="0" borderId="1" xfId="0" applyNumberFormat="1" applyFill="1" applyBorder="1" applyAlignment="1" applyProtection="1">
      <alignment horizontal="right" shrinkToFit="1"/>
      <protection hidden="1"/>
    </xf>
    <xf numFmtId="9" fontId="0" fillId="0" borderId="2" xfId="0" applyNumberFormat="1" applyFill="1" applyBorder="1" applyAlignment="1" applyProtection="1">
      <alignment horizontal="right" shrinkToFit="1"/>
      <protection hidden="1"/>
    </xf>
    <xf numFmtId="9" fontId="0" fillId="0" borderId="3" xfId="0" applyNumberFormat="1" applyFill="1" applyBorder="1" applyAlignment="1" applyProtection="1">
      <alignment horizontal="right" shrinkToFit="1"/>
      <protection hidden="1"/>
    </xf>
    <xf numFmtId="0" fontId="0" fillId="6" borderId="7" xfId="0" applyFill="1" applyBorder="1" applyAlignment="1" applyProtection="1">
      <alignment horizontal="center" shrinkToFit="1"/>
      <protection hidden="1"/>
    </xf>
    <xf numFmtId="0" fontId="0" fillId="6" borderId="8" xfId="0" applyFill="1"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1" fillId="3" borderId="7" xfId="0" applyFont="1" applyFill="1" applyBorder="1" applyAlignment="1" applyProtection="1">
      <alignment horizontal="center" shrinkToFit="1"/>
      <protection hidden="1"/>
    </xf>
    <xf numFmtId="0" fontId="1" fillId="3" borderId="8" xfId="0" applyFont="1" applyFill="1" applyBorder="1" applyAlignment="1" applyProtection="1">
      <alignment horizontal="center" shrinkToFit="1"/>
      <protection hidden="1"/>
    </xf>
    <xf numFmtId="0" fontId="1" fillId="3" borderId="9" xfId="0" applyFont="1" applyFill="1" applyBorder="1" applyAlignment="1" applyProtection="1">
      <alignment horizontal="center" shrinkToFit="1"/>
      <protection hidden="1"/>
    </xf>
    <xf numFmtId="0" fontId="2" fillId="2" borderId="1"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vertical="center" wrapText="1"/>
      <protection hidden="1"/>
    </xf>
    <xf numFmtId="0" fontId="2" fillId="2" borderId="3" xfId="0" applyFont="1" applyFill="1" applyBorder="1" applyAlignment="1" applyProtection="1">
      <alignment horizontal="left" vertical="center" wrapText="1"/>
      <protection hidden="1"/>
    </xf>
    <xf numFmtId="0" fontId="2" fillId="2" borderId="4" xfId="0" applyFont="1" applyFill="1" applyBorder="1" applyAlignment="1" applyProtection="1">
      <alignment horizontal="left" vertical="center" wrapText="1"/>
      <protection hidden="1"/>
    </xf>
    <xf numFmtId="0" fontId="2" fillId="2" borderId="5" xfId="0" applyFont="1" applyFill="1" applyBorder="1" applyAlignment="1" applyProtection="1">
      <alignment horizontal="left" vertical="center" wrapText="1"/>
      <protection hidden="1"/>
    </xf>
    <xf numFmtId="0" fontId="2" fillId="2" borderId="6" xfId="0" applyFont="1" applyFill="1" applyBorder="1" applyAlignment="1" applyProtection="1">
      <alignment horizontal="left" vertical="center" wrapText="1"/>
      <protection hidden="1"/>
    </xf>
    <xf numFmtId="0" fontId="4" fillId="2" borderId="0" xfId="0" applyFont="1" applyFill="1" applyAlignment="1" applyProtection="1">
      <alignment horizontal="center" vertical="center" shrinkToFit="1"/>
      <protection hidden="1"/>
    </xf>
    <xf numFmtId="167" fontId="0" fillId="0" borderId="11" xfId="0" applyNumberFormat="1" applyBorder="1" applyAlignment="1" applyProtection="1">
      <alignment horizontal="center" shrinkToFit="1"/>
      <protection locked="0"/>
    </xf>
    <xf numFmtId="167" fontId="0" fillId="0" borderId="0" xfId="0" applyNumberFormat="1" applyAlignment="1" applyProtection="1">
      <alignment horizontal="center" shrinkToFit="1"/>
      <protection locked="0"/>
    </xf>
    <xf numFmtId="167" fontId="0" fillId="0" borderId="12" xfId="0" applyNumberFormat="1" applyBorder="1" applyAlignment="1" applyProtection="1">
      <alignment horizontal="center" shrinkToFit="1"/>
      <protection locked="0"/>
    </xf>
    <xf numFmtId="0" fontId="6" fillId="4" borderId="1" xfId="1" applyFont="1" applyFill="1" applyBorder="1" applyAlignment="1" applyProtection="1">
      <alignment horizontal="center" vertical="center"/>
      <protection hidden="1"/>
    </xf>
    <xf numFmtId="0" fontId="6" fillId="4" borderId="2" xfId="1" applyFont="1" applyFill="1" applyBorder="1" applyAlignment="1" applyProtection="1">
      <alignment horizontal="center" vertical="center"/>
      <protection hidden="1"/>
    </xf>
    <xf numFmtId="0" fontId="6" fillId="4" borderId="3" xfId="1" applyFont="1" applyFill="1" applyBorder="1" applyAlignment="1" applyProtection="1">
      <alignment horizontal="center" vertical="center"/>
      <protection hidden="1"/>
    </xf>
    <xf numFmtId="0" fontId="6" fillId="4" borderId="4" xfId="1" applyFont="1" applyFill="1" applyBorder="1" applyAlignment="1" applyProtection="1">
      <alignment horizontal="center" vertical="center"/>
      <protection hidden="1"/>
    </xf>
    <xf numFmtId="0" fontId="6" fillId="4" borderId="5" xfId="1" applyFont="1" applyFill="1" applyBorder="1" applyAlignment="1" applyProtection="1">
      <alignment horizontal="center" vertical="center"/>
      <protection hidden="1"/>
    </xf>
    <xf numFmtId="0" fontId="6" fillId="4" borderId="6" xfId="1" applyFont="1" applyFill="1" applyBorder="1" applyAlignment="1" applyProtection="1">
      <alignment horizontal="center" vertical="center"/>
      <protection hidden="1"/>
    </xf>
    <xf numFmtId="0" fontId="4" fillId="0" borderId="1" xfId="0" applyFont="1" applyBorder="1" applyAlignment="1" applyProtection="1">
      <alignment horizontal="left" vertical="center" wrapText="1"/>
      <protection hidden="1"/>
    </xf>
    <xf numFmtId="0" fontId="4" fillId="0" borderId="2" xfId="0" applyFont="1" applyBorder="1" applyAlignment="1" applyProtection="1">
      <alignment horizontal="left" vertical="center" wrapText="1"/>
      <protection hidden="1"/>
    </xf>
    <xf numFmtId="0" fontId="4" fillId="0" borderId="3" xfId="0" applyFont="1" applyBorder="1" applyAlignment="1" applyProtection="1">
      <alignment horizontal="left" vertical="center" wrapText="1"/>
      <protection hidden="1"/>
    </xf>
    <xf numFmtId="0" fontId="4" fillId="0" borderId="11" xfId="0" applyFont="1" applyBorder="1" applyAlignment="1" applyProtection="1">
      <alignment horizontal="left" vertical="center" wrapText="1"/>
      <protection hidden="1"/>
    </xf>
    <xf numFmtId="0" fontId="4" fillId="0" borderId="0" xfId="0" applyFont="1" applyAlignment="1" applyProtection="1">
      <alignment horizontal="left" vertical="center" wrapText="1"/>
      <protection hidden="1"/>
    </xf>
    <xf numFmtId="0" fontId="4" fillId="0" borderId="12" xfId="0" applyFont="1" applyBorder="1" applyAlignment="1" applyProtection="1">
      <alignment horizontal="left" vertical="center" wrapText="1"/>
      <protection hidden="1"/>
    </xf>
    <xf numFmtId="0" fontId="4" fillId="0" borderId="4" xfId="0" applyFont="1" applyBorder="1" applyAlignment="1" applyProtection="1">
      <alignment horizontal="left" vertical="center" wrapText="1"/>
      <protection hidden="1"/>
    </xf>
    <xf numFmtId="0" fontId="4" fillId="0" borderId="5" xfId="0" applyFont="1" applyBorder="1" applyAlignment="1" applyProtection="1">
      <alignment horizontal="left" vertical="center" wrapText="1"/>
      <protection hidden="1"/>
    </xf>
    <xf numFmtId="0" fontId="4" fillId="0" borderId="6" xfId="0" applyFont="1" applyBorder="1" applyAlignment="1" applyProtection="1">
      <alignment horizontal="left" vertical="center" wrapText="1"/>
      <protection hidden="1"/>
    </xf>
    <xf numFmtId="167" fontId="0" fillId="0" borderId="4" xfId="0" applyNumberFormat="1" applyBorder="1" applyAlignment="1" applyProtection="1">
      <alignment horizontal="center" shrinkToFit="1"/>
      <protection locked="0"/>
    </xf>
    <xf numFmtId="167" fontId="0" fillId="0" borderId="5" xfId="0" applyNumberFormat="1" applyBorder="1" applyAlignment="1" applyProtection="1">
      <alignment horizontal="center" shrinkToFit="1"/>
      <protection locked="0"/>
    </xf>
    <xf numFmtId="167" fontId="0" fillId="0" borderId="6" xfId="0" applyNumberFormat="1" applyBorder="1" applyAlignment="1" applyProtection="1">
      <alignment horizontal="center" shrinkToFit="1"/>
      <protection locked="0"/>
    </xf>
    <xf numFmtId="0" fontId="1" fillId="12" borderId="7" xfId="0" applyFont="1" applyFill="1" applyBorder="1" applyAlignment="1" applyProtection="1">
      <alignment horizontal="center" vertical="top" shrinkToFit="1"/>
      <protection hidden="1"/>
    </xf>
    <xf numFmtId="0" fontId="1" fillId="12" borderId="8" xfId="0" applyFont="1" applyFill="1" applyBorder="1" applyAlignment="1" applyProtection="1">
      <alignment horizontal="center" vertical="top" shrinkToFit="1"/>
      <protection hidden="1"/>
    </xf>
    <xf numFmtId="0" fontId="1" fillId="12" borderId="9" xfId="0" applyFont="1" applyFill="1" applyBorder="1" applyAlignment="1" applyProtection="1">
      <alignment horizontal="center" vertical="top" shrinkToFit="1"/>
      <protection hidden="1"/>
    </xf>
    <xf numFmtId="0" fontId="1" fillId="11" borderId="7" xfId="0" applyFont="1" applyFill="1" applyBorder="1" applyAlignment="1" applyProtection="1">
      <alignment horizontal="center" shrinkToFit="1"/>
      <protection hidden="1"/>
    </xf>
    <xf numFmtId="0" fontId="1" fillId="11" borderId="8" xfId="0" applyFont="1" applyFill="1" applyBorder="1" applyAlignment="1" applyProtection="1">
      <alignment horizontal="center" shrinkToFit="1"/>
      <protection hidden="1"/>
    </xf>
    <xf numFmtId="0" fontId="1" fillId="11" borderId="9" xfId="0" applyFont="1" applyFill="1" applyBorder="1" applyAlignment="1" applyProtection="1">
      <alignment horizontal="center" shrinkToFit="1"/>
      <protection hidden="1"/>
    </xf>
    <xf numFmtId="0" fontId="3" fillId="0" borderId="7" xfId="0" applyFont="1" applyBorder="1" applyAlignment="1" applyProtection="1">
      <alignment horizontal="center" shrinkToFit="1"/>
      <protection locked="0"/>
    </xf>
    <xf numFmtId="0" fontId="3" fillId="0" borderId="8" xfId="0" applyFont="1" applyBorder="1" applyAlignment="1" applyProtection="1">
      <alignment horizontal="center" shrinkToFit="1"/>
      <protection locked="0"/>
    </xf>
    <xf numFmtId="0" fontId="3" fillId="0" borderId="9" xfId="0" applyFont="1" applyBorder="1" applyAlignment="1" applyProtection="1">
      <alignment horizontal="center" shrinkToFit="1"/>
      <protection locked="0"/>
    </xf>
    <xf numFmtId="0" fontId="5" fillId="0" borderId="1" xfId="0" applyFont="1" applyBorder="1" applyAlignment="1" applyProtection="1">
      <alignment horizontal="left" vertical="center" wrapText="1"/>
      <protection hidden="1"/>
    </xf>
    <xf numFmtId="0" fontId="5" fillId="0" borderId="2"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5" fillId="0" borderId="11" xfId="0" applyFont="1" applyBorder="1" applyAlignment="1" applyProtection="1">
      <alignment horizontal="left" vertical="center" wrapText="1"/>
      <protection hidden="1"/>
    </xf>
    <xf numFmtId="0" fontId="5" fillId="0" borderId="0" xfId="0" applyFont="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0" fontId="5" fillId="0" borderId="5" xfId="0" applyFont="1" applyBorder="1" applyAlignment="1" applyProtection="1">
      <alignment horizontal="left" vertical="center" wrapText="1"/>
      <protection hidden="1"/>
    </xf>
    <xf numFmtId="0" fontId="5" fillId="0" borderId="6" xfId="0" applyFont="1" applyBorder="1" applyAlignment="1" applyProtection="1">
      <alignment horizontal="left" vertical="center" wrapText="1"/>
      <protection hidden="1"/>
    </xf>
    <xf numFmtId="0" fontId="1" fillId="12" borderId="2" xfId="0" applyFont="1" applyFill="1" applyBorder="1" applyAlignment="1" applyProtection="1">
      <alignment horizontal="center" vertical="center" wrapText="1"/>
      <protection hidden="1"/>
    </xf>
    <xf numFmtId="0" fontId="1" fillId="12" borderId="0" xfId="0" applyFont="1" applyFill="1" applyBorder="1" applyAlignment="1" applyProtection="1">
      <alignment horizontal="center" vertical="center" wrapText="1"/>
      <protection hidden="1"/>
    </xf>
    <xf numFmtId="0" fontId="10" fillId="12" borderId="1" xfId="0" applyFont="1" applyFill="1" applyBorder="1" applyAlignment="1" applyProtection="1">
      <alignment horizontal="center" vertical="center" shrinkToFit="1"/>
      <protection hidden="1"/>
    </xf>
    <xf numFmtId="0" fontId="10" fillId="12" borderId="2" xfId="0" applyFont="1" applyFill="1" applyBorder="1" applyAlignment="1" applyProtection="1">
      <alignment horizontal="center" vertical="center" shrinkToFit="1"/>
      <protection hidden="1"/>
    </xf>
    <xf numFmtId="0" fontId="10" fillId="12" borderId="3" xfId="0" applyFont="1" applyFill="1" applyBorder="1" applyAlignment="1" applyProtection="1">
      <alignment horizontal="center" vertical="center" shrinkToFit="1"/>
      <protection hidden="1"/>
    </xf>
    <xf numFmtId="0" fontId="10" fillId="12" borderId="4" xfId="0" applyFont="1" applyFill="1" applyBorder="1" applyAlignment="1" applyProtection="1">
      <alignment horizontal="center" vertical="center" shrinkToFit="1"/>
      <protection hidden="1"/>
    </xf>
    <xf numFmtId="0" fontId="10" fillId="12" borderId="5" xfId="0" applyFont="1" applyFill="1" applyBorder="1" applyAlignment="1" applyProtection="1">
      <alignment horizontal="center" vertical="center" shrinkToFit="1"/>
      <protection hidden="1"/>
    </xf>
    <xf numFmtId="0" fontId="10" fillId="12" borderId="6" xfId="0" applyFont="1" applyFill="1" applyBorder="1" applyAlignment="1" applyProtection="1">
      <alignment horizontal="center" vertical="center" shrinkToFit="1"/>
      <protection hidden="1"/>
    </xf>
    <xf numFmtId="0" fontId="0" fillId="0" borderId="7" xfId="0" applyBorder="1" applyAlignment="1" applyProtection="1">
      <alignment horizontal="left" shrinkToFit="1"/>
      <protection hidden="1"/>
    </xf>
    <xf numFmtId="0" fontId="0" fillId="0" borderId="8" xfId="0" applyBorder="1" applyAlignment="1" applyProtection="1">
      <alignment horizontal="left" shrinkToFit="1"/>
      <protection hidden="1"/>
    </xf>
    <xf numFmtId="0" fontId="0" fillId="0" borderId="9" xfId="0" applyBorder="1" applyAlignment="1" applyProtection="1">
      <alignment horizontal="left" shrinkToFit="1"/>
      <protection hidden="1"/>
    </xf>
    <xf numFmtId="0" fontId="10" fillId="13" borderId="1" xfId="1" applyFont="1" applyFill="1" applyBorder="1" applyAlignment="1" applyProtection="1">
      <alignment horizontal="center" vertical="center" wrapText="1"/>
      <protection hidden="1"/>
    </xf>
    <xf numFmtId="0" fontId="10" fillId="13" borderId="2" xfId="1" applyFont="1" applyFill="1" applyBorder="1" applyAlignment="1" applyProtection="1">
      <alignment horizontal="center" vertical="center" wrapText="1"/>
      <protection hidden="1"/>
    </xf>
    <xf numFmtId="0" fontId="10" fillId="13" borderId="3" xfId="1" applyFont="1" applyFill="1" applyBorder="1" applyAlignment="1" applyProtection="1">
      <alignment horizontal="center" vertical="center" wrapText="1"/>
      <protection hidden="1"/>
    </xf>
    <xf numFmtId="0" fontId="10" fillId="13" borderId="11" xfId="1" applyFont="1" applyFill="1" applyBorder="1" applyAlignment="1" applyProtection="1">
      <alignment horizontal="center" vertical="center" wrapText="1"/>
      <protection hidden="1"/>
    </xf>
    <xf numFmtId="0" fontId="10" fillId="13" borderId="0" xfId="1" applyFont="1" applyFill="1" applyBorder="1" applyAlignment="1" applyProtection="1">
      <alignment horizontal="center" vertical="center" wrapText="1"/>
      <protection hidden="1"/>
    </xf>
    <xf numFmtId="0" fontId="10" fillId="13" borderId="12" xfId="1" applyFont="1" applyFill="1" applyBorder="1" applyAlignment="1" applyProtection="1">
      <alignment horizontal="center" vertical="center" wrapText="1"/>
      <protection hidden="1"/>
    </xf>
    <xf numFmtId="0" fontId="10" fillId="13" borderId="4" xfId="1" applyFont="1" applyFill="1" applyBorder="1" applyAlignment="1" applyProtection="1">
      <alignment horizontal="center" vertical="center" wrapText="1"/>
      <protection hidden="1"/>
    </xf>
    <xf numFmtId="0" fontId="10" fillId="13" borderId="5" xfId="1" applyFont="1" applyFill="1" applyBorder="1" applyAlignment="1" applyProtection="1">
      <alignment horizontal="center" vertical="center" wrapText="1"/>
      <protection hidden="1"/>
    </xf>
    <xf numFmtId="0" fontId="10" fillId="13" borderId="6" xfId="1" applyFont="1" applyFill="1" applyBorder="1" applyAlignment="1" applyProtection="1">
      <alignment horizontal="center" vertical="center" wrapText="1"/>
      <protection hidden="1"/>
    </xf>
    <xf numFmtId="0" fontId="10" fillId="14" borderId="1" xfId="1" applyFont="1" applyFill="1" applyBorder="1" applyAlignment="1" applyProtection="1">
      <alignment horizontal="center" vertical="center" wrapText="1"/>
      <protection hidden="1"/>
    </xf>
    <xf numFmtId="0" fontId="10" fillId="14" borderId="2" xfId="1" applyFont="1" applyFill="1" applyBorder="1" applyAlignment="1" applyProtection="1">
      <alignment horizontal="center" vertical="center" wrapText="1"/>
      <protection hidden="1"/>
    </xf>
    <xf numFmtId="0" fontId="10" fillId="14" borderId="3" xfId="1" applyFont="1" applyFill="1" applyBorder="1" applyAlignment="1" applyProtection="1">
      <alignment horizontal="center" vertical="center" wrapText="1"/>
      <protection hidden="1"/>
    </xf>
    <xf numFmtId="0" fontId="10" fillId="14" borderId="11" xfId="1" applyFont="1" applyFill="1" applyBorder="1" applyAlignment="1" applyProtection="1">
      <alignment horizontal="center" vertical="center" wrapText="1"/>
      <protection hidden="1"/>
    </xf>
    <xf numFmtId="0" fontId="10" fillId="14" borderId="0" xfId="1" applyFont="1" applyFill="1" applyBorder="1" applyAlignment="1" applyProtection="1">
      <alignment horizontal="center" vertical="center" wrapText="1"/>
      <protection hidden="1"/>
    </xf>
    <xf numFmtId="0" fontId="10" fillId="14" borderId="12" xfId="1" applyFont="1" applyFill="1" applyBorder="1" applyAlignment="1" applyProtection="1">
      <alignment horizontal="center" vertical="center" wrapText="1"/>
      <protection hidden="1"/>
    </xf>
    <xf numFmtId="0" fontId="10" fillId="14" borderId="4" xfId="1" applyFont="1" applyFill="1" applyBorder="1" applyAlignment="1" applyProtection="1">
      <alignment horizontal="center" vertical="center" wrapText="1"/>
      <protection hidden="1"/>
    </xf>
    <xf numFmtId="0" fontId="10" fillId="14" borderId="5" xfId="1" applyFont="1" applyFill="1" applyBorder="1" applyAlignment="1" applyProtection="1">
      <alignment horizontal="center" vertical="center" wrapText="1"/>
      <protection hidden="1"/>
    </xf>
    <xf numFmtId="0" fontId="10" fillId="14" borderId="6" xfId="1" applyFont="1" applyFill="1" applyBorder="1" applyAlignment="1" applyProtection="1">
      <alignment horizontal="center" vertical="center" wrapText="1"/>
      <protection hidden="1"/>
    </xf>
    <xf numFmtId="0" fontId="5" fillId="2" borderId="13" xfId="0" applyFont="1" applyFill="1" applyBorder="1" applyAlignment="1" applyProtection="1">
      <alignment horizontal="left" vertical="center" wrapText="1"/>
      <protection hidden="1"/>
    </xf>
    <xf numFmtId="0" fontId="5" fillId="2" borderId="14" xfId="0" applyFont="1" applyFill="1" applyBorder="1" applyAlignment="1" applyProtection="1">
      <alignment horizontal="left" vertical="center" wrapText="1"/>
      <protection hidden="1"/>
    </xf>
    <xf numFmtId="0" fontId="5" fillId="2" borderId="15"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center" shrinkToFit="1"/>
      <protection hidden="1"/>
    </xf>
    <xf numFmtId="0" fontId="1" fillId="12" borderId="13" xfId="0" applyFont="1" applyFill="1" applyBorder="1" applyAlignment="1" applyProtection="1">
      <alignment horizontal="center" vertical="center" wrapText="1"/>
      <protection hidden="1"/>
    </xf>
    <xf numFmtId="0" fontId="1" fillId="12" borderId="15" xfId="0" applyFont="1" applyFill="1" applyBorder="1" applyAlignment="1" applyProtection="1">
      <alignment horizontal="center" vertical="center" wrapText="1"/>
      <protection hidden="1"/>
    </xf>
    <xf numFmtId="0" fontId="0" fillId="2" borderId="0" xfId="0" applyFont="1" applyFill="1" applyBorder="1" applyAlignment="1" applyProtection="1">
      <alignment horizontal="center" shrinkToFit="1"/>
      <protection hidden="1"/>
    </xf>
    <xf numFmtId="0" fontId="10" fillId="11" borderId="1" xfId="0" applyFont="1" applyFill="1" applyBorder="1" applyAlignment="1" applyProtection="1">
      <alignment horizontal="center" vertical="center" shrinkToFit="1"/>
      <protection hidden="1"/>
    </xf>
    <xf numFmtId="0" fontId="10" fillId="11" borderId="3" xfId="0" applyFont="1" applyFill="1" applyBorder="1" applyAlignment="1" applyProtection="1">
      <alignment horizontal="center" vertical="center" shrinkToFit="1"/>
      <protection hidden="1"/>
    </xf>
    <xf numFmtId="0" fontId="10" fillId="11" borderId="4" xfId="0" applyFont="1" applyFill="1" applyBorder="1" applyAlignment="1" applyProtection="1">
      <alignment horizontal="center" vertical="center" shrinkToFit="1"/>
      <protection hidden="1"/>
    </xf>
    <xf numFmtId="0" fontId="10" fillId="11" borderId="6" xfId="0" applyFont="1" applyFill="1" applyBorder="1" applyAlignment="1" applyProtection="1">
      <alignment horizontal="center" vertical="center" shrinkToFit="1"/>
      <protection hidden="1"/>
    </xf>
  </cellXfs>
  <cellStyles count="2">
    <cellStyle name="Hyperlink" xfId="1" builtinId="8"/>
    <cellStyle name="Normal" xfId="0" builtinId="0"/>
  </cellStyles>
  <dxfs count="18">
    <dxf>
      <font>
        <b/>
        <i val="0"/>
        <color theme="1"/>
      </font>
      <fill>
        <patternFill>
          <bgColor theme="8" tint="0.79998168889431442"/>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theme="0" tint="-0.49998474074526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ont>
        <b/>
        <i val="0"/>
        <color rgb="FFFF0000"/>
      </font>
    </dxf>
    <dxf>
      <font>
        <b/>
        <i val="0"/>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g"/><Relationship Id="rId3" Type="http://schemas.openxmlformats.org/officeDocument/2006/relationships/hyperlink" Target="https://spreadsheetsolutions.biz/buy-our-book/?workloadcalculator" TargetMode="External"/><Relationship Id="rId7" Type="http://schemas.openxmlformats.org/officeDocument/2006/relationships/hyperlink" Target="https://spreadsheetsolutions.biz/terms-conditions/?freedownload" TargetMode="External"/><Relationship Id="rId2" Type="http://schemas.openxmlformats.org/officeDocument/2006/relationships/image" Target="../media/image1.jpeg"/><Relationship Id="rId1" Type="http://schemas.openxmlformats.org/officeDocument/2006/relationships/hyperlink" Target="https://spreadsheetsolutions.biz/free-downloads/?freedownload" TargetMode="External"/><Relationship Id="rId6" Type="http://schemas.openxmlformats.org/officeDocument/2006/relationships/image" Target="../media/image3.jpeg"/><Relationship Id="rId5" Type="http://schemas.openxmlformats.org/officeDocument/2006/relationships/hyperlink" Target="https://spreadsheetsolutions.biz/?freedownload"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freedownload"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23</xdr:row>
      <xdr:rowOff>47625</xdr:rowOff>
    </xdr:from>
    <xdr:to>
      <xdr:col>16</xdr:col>
      <xdr:colOff>179070</xdr:colOff>
      <xdr:row>27</xdr:row>
      <xdr:rowOff>169545</xdr:rowOff>
    </xdr:to>
    <xdr:pic>
      <xdr:nvPicPr>
        <xdr:cNvPr id="7" name="Picture 6">
          <a:hlinkClick xmlns:r="http://schemas.openxmlformats.org/officeDocument/2006/relationships" r:id="rId1"/>
          <a:extLst>
            <a:ext uri="{FF2B5EF4-FFF2-40B4-BE49-F238E27FC236}">
              <a16:creationId xmlns:a16="http://schemas.microsoft.com/office/drawing/2014/main" id="{3DB07D3D-6F46-4C4B-91E2-4278F07446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0506" y="4253865"/>
          <a:ext cx="3217544" cy="853440"/>
        </a:xfrm>
        <a:prstGeom prst="rect">
          <a:avLst/>
        </a:prstGeom>
      </xdr:spPr>
    </xdr:pic>
    <xdr:clientData/>
  </xdr:twoCellAnchor>
  <xdr:twoCellAnchor editAs="oneCell">
    <xdr:from>
      <xdr:col>48</xdr:col>
      <xdr:colOff>38918</xdr:colOff>
      <xdr:row>16</xdr:row>
      <xdr:rowOff>3810</xdr:rowOff>
    </xdr:from>
    <xdr:to>
      <xdr:col>57</xdr:col>
      <xdr:colOff>148590</xdr:colOff>
      <xdr:row>31</xdr:row>
      <xdr:rowOff>182418</xdr:rowOff>
    </xdr:to>
    <xdr:pic>
      <xdr:nvPicPr>
        <xdr:cNvPr id="14" name="Picture 13">
          <a:hlinkClick xmlns:r="http://schemas.openxmlformats.org/officeDocument/2006/relationships" r:id="rId3"/>
          <a:extLst>
            <a:ext uri="{FF2B5EF4-FFF2-40B4-BE49-F238E27FC236}">
              <a16:creationId xmlns:a16="http://schemas.microsoft.com/office/drawing/2014/main" id="{EEC71400-F8FD-420A-8F42-E6BF14207A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525318" y="2747010"/>
          <a:ext cx="1755592" cy="2921808"/>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12" name="Picture 11">
          <a:hlinkClick xmlns:r="http://schemas.openxmlformats.org/officeDocument/2006/relationships" r:id="rId5"/>
          <a:extLst>
            <a:ext uri="{FF2B5EF4-FFF2-40B4-BE49-F238E27FC236}">
              <a16:creationId xmlns:a16="http://schemas.microsoft.com/office/drawing/2014/main" id="{0B87306B-FFA8-48C2-B6A6-5615D0A1F24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61010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13" name="Picture 12">
          <a:hlinkClick xmlns:r="http://schemas.openxmlformats.org/officeDocument/2006/relationships" r:id="rId7"/>
          <a:extLst>
            <a:ext uri="{FF2B5EF4-FFF2-40B4-BE49-F238E27FC236}">
              <a16:creationId xmlns:a16="http://schemas.microsoft.com/office/drawing/2014/main" id="{42820A44-6149-49B9-BEB7-902CC4C3B0B8}"/>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4610099" y="8370448"/>
          <a:ext cx="3914775" cy="583051"/>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15" name="Picture 14">
          <a:hlinkClick xmlns:r="http://schemas.openxmlformats.org/officeDocument/2006/relationships" r:id="rId9"/>
          <a:extLst>
            <a:ext uri="{FF2B5EF4-FFF2-40B4-BE49-F238E27FC236}">
              <a16:creationId xmlns:a16="http://schemas.microsoft.com/office/drawing/2014/main" id="{B1D57A56-87E3-4B23-B189-4A7270D3ACA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71450" y="8334375"/>
          <a:ext cx="4000500" cy="48154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preadsheetsolutions.biz/ready-made-spreadsheet-solutions/?freedownload" TargetMode="External"/><Relationship Id="rId1" Type="http://schemas.openxmlformats.org/officeDocument/2006/relationships/hyperlink" Target="https://www.youtube.com/watch?v=odCJVTxmlQ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C46F-D4E7-4E2A-85C6-B9C1209DE2D4}">
  <sheetPr>
    <tabColor theme="1"/>
  </sheetPr>
  <dimension ref="A1:BH50"/>
  <sheetViews>
    <sheetView tabSelected="1" zoomScaleNormal="100" workbookViewId="0"/>
  </sheetViews>
  <sheetFormatPr defaultColWidth="0" defaultRowHeight="15" zeroHeight="1" x14ac:dyDescent="0.25"/>
  <cols>
    <col min="1" max="1" width="2.5703125" style="1" customWidth="1"/>
    <col min="2" max="45" width="2.85546875" style="1" customWidth="1"/>
    <col min="46" max="60" width="2.5703125" style="1" customWidth="1"/>
    <col min="61" max="16384" width="2.5703125" style="1" hidden="1"/>
  </cols>
  <sheetData>
    <row r="1" spans="1:60"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161"/>
      <c r="AV1" s="161"/>
      <c r="AW1" s="161"/>
      <c r="AX1" s="161"/>
      <c r="AY1" s="161"/>
      <c r="AZ1" s="161"/>
      <c r="BA1" s="161"/>
      <c r="BB1" s="161"/>
      <c r="BC1" s="161"/>
      <c r="BD1" s="161"/>
      <c r="BE1" s="161"/>
      <c r="BF1" s="161"/>
      <c r="BG1" s="161"/>
      <c r="BH1" s="161"/>
    </row>
    <row r="2" spans="1:60" x14ac:dyDescent="0.25">
      <c r="A2" s="2"/>
      <c r="B2" s="288" t="s">
        <v>83</v>
      </c>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90"/>
      <c r="AT2" s="2"/>
      <c r="AU2" s="161"/>
      <c r="AV2" s="161"/>
      <c r="AW2" s="161"/>
      <c r="AX2" s="161"/>
      <c r="AY2" s="161"/>
      <c r="AZ2" s="161"/>
      <c r="BA2" s="161"/>
      <c r="BB2" s="161"/>
      <c r="BC2" s="161"/>
      <c r="BD2" s="161"/>
      <c r="BE2" s="161"/>
      <c r="BF2" s="161"/>
      <c r="BG2" s="161"/>
      <c r="BH2" s="161"/>
    </row>
    <row r="3" spans="1:60" x14ac:dyDescent="0.25">
      <c r="A3" s="2"/>
      <c r="B3" s="291"/>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3"/>
      <c r="AT3" s="2"/>
      <c r="AU3" s="161"/>
      <c r="AV3" s="161"/>
      <c r="AW3" s="161"/>
      <c r="AX3" s="161"/>
      <c r="AY3" s="161"/>
      <c r="AZ3" s="161"/>
      <c r="BA3" s="161"/>
      <c r="BB3" s="161"/>
      <c r="BC3" s="161"/>
      <c r="BD3" s="161"/>
      <c r="BE3" s="161"/>
      <c r="BF3" s="161"/>
      <c r="BG3" s="161"/>
      <c r="BH3" s="161"/>
    </row>
    <row r="4" spans="1:60" x14ac:dyDescent="0.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161"/>
      <c r="AV4" s="161"/>
      <c r="AW4" s="161"/>
      <c r="AX4" s="161"/>
      <c r="AY4" s="161"/>
      <c r="AZ4" s="161"/>
      <c r="BA4" s="161"/>
      <c r="BB4" s="161"/>
      <c r="BC4" s="161"/>
      <c r="BD4" s="161"/>
      <c r="BE4" s="161"/>
      <c r="BF4" s="161"/>
      <c r="BG4" s="161"/>
      <c r="BH4" s="161"/>
    </row>
    <row r="5" spans="1:60" x14ac:dyDescent="0.25">
      <c r="A5" s="2"/>
      <c r="B5" s="206" t="s">
        <v>0</v>
      </c>
      <c r="C5" s="207"/>
      <c r="D5" s="207"/>
      <c r="E5" s="207"/>
      <c r="F5" s="207"/>
      <c r="G5" s="207"/>
      <c r="H5" s="207"/>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8"/>
      <c r="AT5" s="2"/>
      <c r="AU5" s="161"/>
      <c r="AV5" s="161"/>
      <c r="AW5" s="161"/>
      <c r="AX5" s="161"/>
      <c r="AY5" s="161"/>
      <c r="AZ5" s="161"/>
      <c r="BA5" s="161"/>
      <c r="BB5" s="161"/>
      <c r="BC5" s="161"/>
      <c r="BD5" s="161"/>
      <c r="BE5" s="161"/>
      <c r="BF5" s="161"/>
      <c r="BG5" s="161"/>
      <c r="BH5" s="161"/>
    </row>
    <row r="6" spans="1:60"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161"/>
      <c r="AV6" s="161"/>
      <c r="AW6" s="161"/>
      <c r="AX6" s="161"/>
      <c r="AY6" s="161"/>
      <c r="AZ6" s="161"/>
      <c r="BA6" s="161"/>
      <c r="BB6" s="161"/>
      <c r="BC6" s="161"/>
      <c r="BD6" s="161"/>
      <c r="BE6" s="161"/>
      <c r="BF6" s="161"/>
      <c r="BG6" s="161"/>
      <c r="BH6" s="161"/>
    </row>
    <row r="7" spans="1:60" x14ac:dyDescent="0.25">
      <c r="A7" s="2"/>
      <c r="B7" s="271" t="s">
        <v>1</v>
      </c>
      <c r="C7" s="272"/>
      <c r="D7" s="272"/>
      <c r="E7" s="272"/>
      <c r="F7" s="272"/>
      <c r="G7" s="273"/>
      <c r="H7" s="294" t="s">
        <v>98</v>
      </c>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6"/>
      <c r="AT7" s="2"/>
      <c r="AU7" s="161"/>
      <c r="AV7" s="161"/>
      <c r="AW7" s="161"/>
      <c r="AX7" s="161"/>
      <c r="AY7" s="161"/>
      <c r="AZ7" s="161"/>
      <c r="BA7" s="161"/>
      <c r="BB7" s="161"/>
      <c r="BC7" s="161"/>
      <c r="BD7" s="161"/>
      <c r="BE7" s="161"/>
      <c r="BF7" s="161"/>
      <c r="BG7" s="161"/>
      <c r="BH7" s="161"/>
    </row>
    <row r="8" spans="1:60" x14ac:dyDescent="0.25">
      <c r="A8" s="2"/>
      <c r="B8" s="206" t="s">
        <v>2</v>
      </c>
      <c r="C8" s="207"/>
      <c r="D8" s="207"/>
      <c r="E8" s="207"/>
      <c r="F8" s="207"/>
      <c r="G8" s="208"/>
      <c r="H8" s="294" t="s">
        <v>99</v>
      </c>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6"/>
      <c r="AT8" s="2"/>
      <c r="AU8" s="161"/>
      <c r="AV8" s="161"/>
      <c r="AW8" s="161"/>
      <c r="AX8" s="161"/>
      <c r="AY8" s="161"/>
      <c r="AZ8" s="161"/>
      <c r="BA8" s="161"/>
      <c r="BB8" s="161"/>
      <c r="BC8" s="161"/>
      <c r="BD8" s="161"/>
      <c r="BE8" s="161"/>
      <c r="BF8" s="161"/>
      <c r="BG8" s="161"/>
      <c r="BH8" s="161"/>
    </row>
    <row r="9" spans="1:60" x14ac:dyDescent="0.25">
      <c r="A9" s="2"/>
      <c r="B9" s="294" t="s">
        <v>3</v>
      </c>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6"/>
      <c r="AT9" s="2"/>
      <c r="AU9" s="161"/>
      <c r="AV9" s="161"/>
      <c r="AW9" s="161"/>
      <c r="AX9" s="161"/>
      <c r="AY9" s="161"/>
      <c r="AZ9" s="161"/>
      <c r="BA9" s="161"/>
      <c r="BB9" s="161"/>
      <c r="BC9" s="161"/>
      <c r="BD9" s="161"/>
      <c r="BE9" s="161"/>
      <c r="BF9" s="161"/>
      <c r="BG9" s="161"/>
      <c r="BH9" s="161"/>
    </row>
    <row r="10" spans="1:60" x14ac:dyDescent="0.25">
      <c r="A10" s="2"/>
      <c r="B10" s="294" t="s">
        <v>4</v>
      </c>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6"/>
      <c r="AT10" s="2"/>
      <c r="AU10" s="161"/>
      <c r="AV10" s="161"/>
      <c r="AW10" s="161"/>
      <c r="AX10" s="161"/>
      <c r="AY10" s="161"/>
      <c r="AZ10" s="161"/>
      <c r="BA10" s="161"/>
      <c r="BB10" s="161"/>
      <c r="BC10" s="161"/>
      <c r="BD10" s="161"/>
      <c r="BE10" s="161"/>
      <c r="BF10" s="161"/>
      <c r="BG10" s="161"/>
      <c r="BH10" s="161"/>
    </row>
    <row r="11" spans="1:60" x14ac:dyDescent="0.25">
      <c r="A11" s="2"/>
      <c r="B11" s="294" t="s">
        <v>5</v>
      </c>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6"/>
      <c r="AT11" s="2"/>
      <c r="AU11" s="161"/>
      <c r="AV11" s="161"/>
      <c r="AW11" s="161"/>
      <c r="AX11" s="161"/>
      <c r="AY11" s="161"/>
      <c r="AZ11" s="161"/>
      <c r="BA11" s="161"/>
      <c r="BB11" s="161"/>
      <c r="BC11" s="161"/>
      <c r="BD11" s="161"/>
      <c r="BE11" s="161"/>
      <c r="BF11" s="161"/>
      <c r="BG11" s="161"/>
      <c r="BH11" s="161"/>
    </row>
    <row r="12" spans="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161"/>
      <c r="AV12" s="161"/>
      <c r="AW12" s="161"/>
      <c r="AX12" s="161"/>
      <c r="AY12" s="161"/>
      <c r="AZ12" s="161"/>
      <c r="BA12" s="161"/>
      <c r="BB12" s="161"/>
      <c r="BC12" s="161"/>
      <c r="BD12" s="161"/>
      <c r="BE12" s="161"/>
      <c r="BF12" s="161"/>
      <c r="BG12" s="161"/>
      <c r="BH12" s="161"/>
    </row>
    <row r="13" spans="1:60"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161"/>
      <c r="AV13" s="161"/>
      <c r="AW13" s="161"/>
      <c r="AX13" s="161"/>
      <c r="AY13" s="161"/>
      <c r="AZ13" s="161"/>
      <c r="BA13" s="161"/>
      <c r="BB13" s="161"/>
      <c r="BC13" s="161"/>
      <c r="BD13" s="161"/>
      <c r="BE13" s="161"/>
      <c r="BF13" s="161"/>
      <c r="BG13" s="161"/>
      <c r="BH13" s="161"/>
    </row>
    <row r="14" spans="1:60" ht="14.45" customHeight="1" x14ac:dyDescent="0.25">
      <c r="A14" s="2"/>
      <c r="B14" s="206" t="s">
        <v>6</v>
      </c>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8"/>
      <c r="AT14" s="2"/>
      <c r="AU14" s="161"/>
      <c r="AV14" s="161"/>
      <c r="AW14" s="286" t="s">
        <v>95</v>
      </c>
      <c r="AX14" s="286"/>
      <c r="AY14" s="286"/>
      <c r="AZ14" s="286"/>
      <c r="BA14" s="286"/>
      <c r="BB14" s="286"/>
      <c r="BC14" s="286"/>
      <c r="BD14" s="286"/>
      <c r="BE14" s="286"/>
      <c r="BF14" s="286"/>
      <c r="BG14" s="161"/>
      <c r="BH14" s="161"/>
    </row>
    <row r="15" spans="1:60"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05" t="s">
        <v>89</v>
      </c>
      <c r="AB15" s="205"/>
      <c r="AC15" s="205"/>
      <c r="AD15" s="205"/>
      <c r="AE15" s="2"/>
      <c r="AF15" s="2"/>
      <c r="AG15" s="2"/>
      <c r="AH15" s="2"/>
      <c r="AI15" s="2"/>
      <c r="AJ15" s="2"/>
      <c r="AK15" s="2"/>
      <c r="AL15" s="2"/>
      <c r="AM15" s="2"/>
      <c r="AN15" s="2"/>
      <c r="AO15" s="2"/>
      <c r="AP15" s="2"/>
      <c r="AQ15" s="2"/>
      <c r="AR15" s="2"/>
      <c r="AS15" s="2"/>
      <c r="AT15" s="2"/>
      <c r="AU15" s="161"/>
      <c r="AV15" s="161"/>
      <c r="AW15" s="287"/>
      <c r="AX15" s="287"/>
      <c r="AY15" s="287"/>
      <c r="AZ15" s="287"/>
      <c r="BA15" s="287"/>
      <c r="BB15" s="287"/>
      <c r="BC15" s="287"/>
      <c r="BD15" s="287"/>
      <c r="BE15" s="287"/>
      <c r="BF15" s="287"/>
      <c r="BG15" s="161"/>
      <c r="BH15" s="161"/>
    </row>
    <row r="16" spans="1:60" ht="14.45" customHeight="1" x14ac:dyDescent="0.25">
      <c r="A16" s="2"/>
      <c r="B16" s="271" t="s">
        <v>7</v>
      </c>
      <c r="C16" s="272"/>
      <c r="D16" s="272"/>
      <c r="E16" s="272"/>
      <c r="F16" s="272"/>
      <c r="G16" s="273"/>
      <c r="H16" s="274" t="s">
        <v>8</v>
      </c>
      <c r="I16" s="275"/>
      <c r="J16" s="275"/>
      <c r="K16" s="275"/>
      <c r="L16" s="275"/>
      <c r="M16" s="275"/>
      <c r="N16" s="275"/>
      <c r="O16" s="275"/>
      <c r="P16" s="275"/>
      <c r="Q16" s="276"/>
      <c r="R16" s="2"/>
      <c r="S16" s="206" t="s">
        <v>86</v>
      </c>
      <c r="T16" s="207"/>
      <c r="U16" s="207"/>
      <c r="V16" s="208"/>
      <c r="W16" s="209" t="s">
        <v>87</v>
      </c>
      <c r="X16" s="210"/>
      <c r="Y16" s="210"/>
      <c r="Z16" s="211"/>
      <c r="AA16" s="206" t="s">
        <v>88</v>
      </c>
      <c r="AB16" s="207"/>
      <c r="AC16" s="207"/>
      <c r="AD16" s="208"/>
      <c r="AE16" s="2"/>
      <c r="AF16" s="277" t="s">
        <v>55</v>
      </c>
      <c r="AG16" s="278"/>
      <c r="AH16" s="278"/>
      <c r="AI16" s="278"/>
      <c r="AJ16" s="278"/>
      <c r="AK16" s="278"/>
      <c r="AL16" s="278"/>
      <c r="AM16" s="278"/>
      <c r="AN16" s="278"/>
      <c r="AO16" s="278"/>
      <c r="AP16" s="278"/>
      <c r="AQ16" s="278"/>
      <c r="AR16" s="278"/>
      <c r="AS16" s="279"/>
      <c r="AT16" s="2"/>
      <c r="AU16" s="161"/>
      <c r="AV16" s="161"/>
      <c r="AW16" s="161"/>
      <c r="AX16" s="161"/>
      <c r="AY16" s="161"/>
      <c r="AZ16" s="161"/>
      <c r="BA16" s="161"/>
      <c r="BB16" s="161"/>
      <c r="BC16" s="161"/>
      <c r="BD16" s="161"/>
      <c r="BE16" s="161"/>
      <c r="BF16" s="161"/>
      <c r="BG16" s="161"/>
      <c r="BH16" s="161"/>
    </row>
    <row r="17" spans="1:60" x14ac:dyDescent="0.25">
      <c r="A17" s="2"/>
      <c r="B17" s="2"/>
      <c r="C17" s="2"/>
      <c r="D17" s="2"/>
      <c r="E17" s="2"/>
      <c r="F17" s="2"/>
      <c r="G17" s="2"/>
      <c r="H17" s="2"/>
      <c r="I17" s="2"/>
      <c r="J17" s="2"/>
      <c r="K17" s="2"/>
      <c r="L17" s="2"/>
      <c r="M17" s="2"/>
      <c r="N17" s="2"/>
      <c r="O17" s="2"/>
      <c r="P17" s="2"/>
      <c r="Q17" s="2"/>
      <c r="R17" s="2"/>
      <c r="S17" s="218" t="str">
        <f>'Time &amp; Efficiency'!$AC2</f>
        <v>Completely</v>
      </c>
      <c r="T17" s="219"/>
      <c r="U17" s="219"/>
      <c r="V17" s="219"/>
      <c r="W17" s="220"/>
      <c r="X17" s="221"/>
      <c r="Y17" s="221"/>
      <c r="Z17" s="222"/>
      <c r="AA17" s="223">
        <f>'Time &amp; Efficiency'!$AE2</f>
        <v>1</v>
      </c>
      <c r="AB17" s="224"/>
      <c r="AC17" s="224"/>
      <c r="AD17" s="225"/>
      <c r="AE17" s="111"/>
      <c r="AF17" s="280"/>
      <c r="AG17" s="281"/>
      <c r="AH17" s="281"/>
      <c r="AI17" s="281"/>
      <c r="AJ17" s="281"/>
      <c r="AK17" s="281"/>
      <c r="AL17" s="281"/>
      <c r="AM17" s="281"/>
      <c r="AN17" s="281"/>
      <c r="AO17" s="281"/>
      <c r="AP17" s="281"/>
      <c r="AQ17" s="281"/>
      <c r="AR17" s="281"/>
      <c r="AS17" s="282"/>
      <c r="AT17" s="2"/>
      <c r="AU17" s="161"/>
      <c r="AV17" s="161"/>
      <c r="AW17" s="161"/>
      <c r="AX17" s="161"/>
      <c r="AY17" s="161"/>
      <c r="AZ17" s="161"/>
      <c r="BA17" s="161"/>
      <c r="BB17" s="161"/>
      <c r="BC17" s="161"/>
      <c r="BD17" s="161"/>
      <c r="BE17" s="161"/>
      <c r="BF17" s="161"/>
      <c r="BG17" s="161"/>
      <c r="BH17" s="161"/>
    </row>
    <row r="18" spans="1:60" x14ac:dyDescent="0.25">
      <c r="A18" s="2"/>
      <c r="B18" s="256" t="s">
        <v>84</v>
      </c>
      <c r="C18" s="257"/>
      <c r="D18" s="257"/>
      <c r="E18" s="257"/>
      <c r="F18" s="257"/>
      <c r="G18" s="257"/>
      <c r="H18" s="257"/>
      <c r="I18" s="257"/>
      <c r="J18" s="257"/>
      <c r="K18" s="257"/>
      <c r="L18" s="257"/>
      <c r="M18" s="257"/>
      <c r="N18" s="257"/>
      <c r="O18" s="257"/>
      <c r="P18" s="257"/>
      <c r="Q18" s="258"/>
      <c r="R18" s="2"/>
      <c r="S18" s="226" t="str">
        <f>'Time &amp; Efficiency'!$AC3</f>
        <v>Somewhat</v>
      </c>
      <c r="T18" s="227"/>
      <c r="U18" s="227"/>
      <c r="V18" s="227"/>
      <c r="W18" s="180"/>
      <c r="X18" s="181"/>
      <c r="Y18" s="181"/>
      <c r="Z18" s="182"/>
      <c r="AA18" s="183">
        <f>'Time &amp; Efficiency'!$AE3</f>
        <v>0.75</v>
      </c>
      <c r="AB18" s="184"/>
      <c r="AC18" s="184"/>
      <c r="AD18" s="185"/>
      <c r="AE18" s="111"/>
      <c r="AF18" s="280"/>
      <c r="AG18" s="281"/>
      <c r="AH18" s="281"/>
      <c r="AI18" s="281"/>
      <c r="AJ18" s="281"/>
      <c r="AK18" s="281"/>
      <c r="AL18" s="281"/>
      <c r="AM18" s="281"/>
      <c r="AN18" s="281"/>
      <c r="AO18" s="281"/>
      <c r="AP18" s="281"/>
      <c r="AQ18" s="281"/>
      <c r="AR18" s="281"/>
      <c r="AS18" s="282"/>
      <c r="AT18" s="2"/>
      <c r="AU18" s="161"/>
      <c r="AV18" s="161"/>
      <c r="AW18" s="161"/>
      <c r="AX18" s="161"/>
      <c r="AY18" s="161"/>
      <c r="AZ18" s="161"/>
      <c r="BA18" s="161"/>
      <c r="BB18" s="161"/>
      <c r="BC18" s="161"/>
      <c r="BD18" s="161"/>
      <c r="BE18" s="161"/>
      <c r="BF18" s="161"/>
      <c r="BG18" s="161"/>
      <c r="BH18" s="161"/>
    </row>
    <row r="19" spans="1:60" ht="14.45" customHeight="1" x14ac:dyDescent="0.25">
      <c r="A19" s="2"/>
      <c r="B19" s="259"/>
      <c r="C19" s="260"/>
      <c r="D19" s="260"/>
      <c r="E19" s="260"/>
      <c r="F19" s="260"/>
      <c r="G19" s="260"/>
      <c r="H19" s="260"/>
      <c r="I19" s="260"/>
      <c r="J19" s="260"/>
      <c r="K19" s="260"/>
      <c r="L19" s="260"/>
      <c r="M19" s="260"/>
      <c r="N19" s="260"/>
      <c r="O19" s="260"/>
      <c r="P19" s="260"/>
      <c r="Q19" s="261"/>
      <c r="R19" s="2"/>
      <c r="S19" s="178" t="str">
        <f>'Time &amp; Efficiency'!$AC4</f>
        <v>Half Way</v>
      </c>
      <c r="T19" s="179"/>
      <c r="U19" s="179"/>
      <c r="V19" s="179"/>
      <c r="W19" s="180"/>
      <c r="X19" s="181"/>
      <c r="Y19" s="181"/>
      <c r="Z19" s="182"/>
      <c r="AA19" s="183">
        <f>'Time &amp; Efficiency'!$AE4</f>
        <v>0.5</v>
      </c>
      <c r="AB19" s="184"/>
      <c r="AC19" s="184"/>
      <c r="AD19" s="185"/>
      <c r="AE19" s="111"/>
      <c r="AF19" s="280"/>
      <c r="AG19" s="281"/>
      <c r="AH19" s="281"/>
      <c r="AI19" s="281"/>
      <c r="AJ19" s="281"/>
      <c r="AK19" s="281"/>
      <c r="AL19" s="281"/>
      <c r="AM19" s="281"/>
      <c r="AN19" s="281"/>
      <c r="AO19" s="281"/>
      <c r="AP19" s="281"/>
      <c r="AQ19" s="281"/>
      <c r="AR19" s="281"/>
      <c r="AS19" s="282"/>
      <c r="AT19" s="2"/>
      <c r="AU19" s="161"/>
      <c r="AV19" s="161"/>
      <c r="AW19" s="161"/>
      <c r="AX19" s="161"/>
      <c r="AY19" s="161"/>
      <c r="AZ19" s="161"/>
      <c r="BA19" s="161"/>
      <c r="BB19" s="161"/>
      <c r="BC19" s="161"/>
      <c r="BD19" s="161"/>
      <c r="BE19" s="161"/>
      <c r="BF19" s="161"/>
      <c r="BG19" s="161"/>
      <c r="BH19" s="161"/>
    </row>
    <row r="20" spans="1:60" x14ac:dyDescent="0.25">
      <c r="A20" s="2"/>
      <c r="B20" s="262"/>
      <c r="C20" s="263"/>
      <c r="D20" s="263"/>
      <c r="E20" s="263"/>
      <c r="F20" s="263"/>
      <c r="G20" s="263"/>
      <c r="H20" s="263"/>
      <c r="I20" s="263"/>
      <c r="J20" s="263"/>
      <c r="K20" s="263"/>
      <c r="L20" s="263"/>
      <c r="M20" s="263"/>
      <c r="N20" s="263"/>
      <c r="O20" s="263"/>
      <c r="P20" s="263"/>
      <c r="Q20" s="264"/>
      <c r="R20" s="2"/>
      <c r="S20" s="195" t="str">
        <f>'Time &amp; Efficiency'!$AC5</f>
        <v>Slightly</v>
      </c>
      <c r="T20" s="196"/>
      <c r="U20" s="196"/>
      <c r="V20" s="196"/>
      <c r="W20" s="180"/>
      <c r="X20" s="181"/>
      <c r="Y20" s="181"/>
      <c r="Z20" s="182"/>
      <c r="AA20" s="183">
        <f>'Time &amp; Efficiency'!$AE5</f>
        <v>0.25</v>
      </c>
      <c r="AB20" s="184"/>
      <c r="AC20" s="184"/>
      <c r="AD20" s="185"/>
      <c r="AE20" s="111"/>
      <c r="AF20" s="283"/>
      <c r="AG20" s="284"/>
      <c r="AH20" s="284"/>
      <c r="AI20" s="284"/>
      <c r="AJ20" s="284"/>
      <c r="AK20" s="284"/>
      <c r="AL20" s="284"/>
      <c r="AM20" s="284"/>
      <c r="AN20" s="284"/>
      <c r="AO20" s="284"/>
      <c r="AP20" s="284"/>
      <c r="AQ20" s="284"/>
      <c r="AR20" s="284"/>
      <c r="AS20" s="285"/>
      <c r="AT20" s="2"/>
      <c r="AU20" s="161"/>
      <c r="AV20" s="161"/>
      <c r="AW20" s="161"/>
      <c r="AX20" s="161"/>
      <c r="AY20" s="161"/>
      <c r="AZ20" s="161"/>
      <c r="BA20" s="161"/>
      <c r="BB20" s="161"/>
      <c r="BC20" s="161"/>
      <c r="BD20" s="161"/>
      <c r="BE20" s="161"/>
      <c r="BF20" s="161"/>
      <c r="BG20" s="161"/>
      <c r="BH20" s="161"/>
    </row>
    <row r="21" spans="1:60" x14ac:dyDescent="0.25">
      <c r="A21" s="2"/>
      <c r="B21" s="2"/>
      <c r="C21" s="2"/>
      <c r="D21" s="2"/>
      <c r="E21" s="2"/>
      <c r="F21" s="2"/>
      <c r="G21" s="2"/>
      <c r="H21" s="2"/>
      <c r="I21" s="2"/>
      <c r="J21" s="2"/>
      <c r="K21" s="2"/>
      <c r="L21" s="2"/>
      <c r="M21" s="2"/>
      <c r="N21" s="2"/>
      <c r="O21" s="2"/>
      <c r="P21" s="2"/>
      <c r="Q21" s="2"/>
      <c r="R21" s="2"/>
      <c r="S21" s="197" t="str">
        <f>'Time &amp; Efficiency'!$AC6</f>
        <v>Not Really</v>
      </c>
      <c r="T21" s="198"/>
      <c r="U21" s="198"/>
      <c r="V21" s="198"/>
      <c r="W21" s="199"/>
      <c r="X21" s="200"/>
      <c r="Y21" s="200"/>
      <c r="Z21" s="201"/>
      <c r="AA21" s="202">
        <f>'Time &amp; Efficiency'!$AE6</f>
        <v>0.1</v>
      </c>
      <c r="AB21" s="203"/>
      <c r="AC21" s="203"/>
      <c r="AD21" s="204"/>
      <c r="AE21" s="111"/>
      <c r="AF21" s="111"/>
      <c r="AG21" s="111"/>
      <c r="AH21" s="111"/>
      <c r="AI21" s="111"/>
      <c r="AJ21" s="2"/>
      <c r="AK21" s="2"/>
      <c r="AL21" s="2"/>
      <c r="AM21" s="2"/>
      <c r="AN21" s="2"/>
      <c r="AO21" s="2"/>
      <c r="AP21" s="2"/>
      <c r="AQ21" s="2"/>
      <c r="AR21" s="2"/>
      <c r="AS21" s="2"/>
      <c r="AT21" s="2"/>
      <c r="AU21" s="161"/>
      <c r="AV21" s="161"/>
      <c r="AW21" s="161"/>
      <c r="AX21" s="161"/>
      <c r="AY21" s="161"/>
      <c r="AZ21" s="161"/>
      <c r="BA21" s="161"/>
      <c r="BB21" s="161"/>
      <c r="BC21" s="161"/>
      <c r="BD21" s="161"/>
      <c r="BE21" s="161"/>
      <c r="BF21" s="161"/>
      <c r="BG21" s="161"/>
      <c r="BH21" s="161"/>
    </row>
    <row r="22" spans="1:60"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05" t="s">
        <v>89</v>
      </c>
      <c r="AB22" s="205"/>
      <c r="AC22" s="205"/>
      <c r="AD22" s="205"/>
      <c r="AE22" s="111"/>
      <c r="AF22" s="268" t="s">
        <v>56</v>
      </c>
      <c r="AG22" s="269"/>
      <c r="AH22" s="269"/>
      <c r="AI22" s="269"/>
      <c r="AJ22" s="269"/>
      <c r="AK22" s="269"/>
      <c r="AL22" s="269"/>
      <c r="AM22" s="269"/>
      <c r="AN22" s="269"/>
      <c r="AO22" s="269"/>
      <c r="AP22" s="269"/>
      <c r="AQ22" s="269"/>
      <c r="AR22" s="269"/>
      <c r="AS22" s="270"/>
      <c r="AT22" s="2"/>
      <c r="AU22" s="161"/>
      <c r="AV22" s="161"/>
      <c r="AW22" s="161"/>
      <c r="AX22" s="161"/>
      <c r="AY22" s="161"/>
      <c r="AZ22" s="161"/>
      <c r="BA22" s="161"/>
      <c r="BB22" s="161"/>
      <c r="BC22" s="161"/>
      <c r="BD22" s="161"/>
      <c r="BE22" s="161"/>
      <c r="BF22" s="161"/>
      <c r="BG22" s="161"/>
      <c r="BH22" s="161"/>
    </row>
    <row r="23" spans="1:60" x14ac:dyDescent="0.25">
      <c r="A23" s="2"/>
      <c r="B23" s="237" t="s">
        <v>9</v>
      </c>
      <c r="C23" s="238"/>
      <c r="D23" s="238"/>
      <c r="E23" s="238"/>
      <c r="F23" s="238"/>
      <c r="G23" s="238"/>
      <c r="H23" s="238"/>
      <c r="I23" s="238"/>
      <c r="J23" s="238"/>
      <c r="K23" s="238"/>
      <c r="L23" s="238"/>
      <c r="M23" s="238"/>
      <c r="N23" s="238"/>
      <c r="O23" s="238"/>
      <c r="P23" s="238"/>
      <c r="Q23" s="239"/>
      <c r="R23" s="2"/>
      <c r="S23" s="206" t="s">
        <v>86</v>
      </c>
      <c r="T23" s="207"/>
      <c r="U23" s="207"/>
      <c r="V23" s="208"/>
      <c r="W23" s="209" t="s">
        <v>87</v>
      </c>
      <c r="X23" s="210"/>
      <c r="Y23" s="210"/>
      <c r="Z23" s="211"/>
      <c r="AA23" s="206" t="s">
        <v>88</v>
      </c>
      <c r="AB23" s="207"/>
      <c r="AC23" s="207"/>
      <c r="AD23" s="208"/>
      <c r="AE23" s="111"/>
      <c r="AF23" s="2"/>
      <c r="AG23" s="2"/>
      <c r="AH23" s="2"/>
      <c r="AI23" s="2"/>
      <c r="AJ23" s="2"/>
      <c r="AK23" s="2"/>
      <c r="AL23" s="2"/>
      <c r="AM23" s="2"/>
      <c r="AN23" s="2"/>
      <c r="AO23" s="2"/>
      <c r="AP23" s="2"/>
      <c r="AQ23" s="2"/>
      <c r="AR23" s="2"/>
      <c r="AS23" s="2"/>
      <c r="AT23" s="2"/>
      <c r="AU23" s="161"/>
      <c r="AV23" s="161"/>
      <c r="AW23" s="161"/>
      <c r="AX23" s="161"/>
      <c r="AY23" s="161"/>
      <c r="AZ23" s="161"/>
      <c r="BA23" s="161"/>
      <c r="BB23" s="161"/>
      <c r="BC23" s="161"/>
      <c r="BD23" s="161"/>
      <c r="BE23" s="161"/>
      <c r="BF23" s="161"/>
      <c r="BG23" s="161"/>
      <c r="BH23" s="161"/>
    </row>
    <row r="24" spans="1:60" x14ac:dyDescent="0.25">
      <c r="A24" s="2"/>
      <c r="B24" s="228"/>
      <c r="C24" s="229"/>
      <c r="D24" s="229"/>
      <c r="E24" s="229"/>
      <c r="F24" s="229"/>
      <c r="G24" s="229"/>
      <c r="H24" s="229"/>
      <c r="I24" s="229"/>
      <c r="J24" s="229"/>
      <c r="K24" s="229"/>
      <c r="L24" s="229"/>
      <c r="M24" s="229"/>
      <c r="N24" s="229"/>
      <c r="O24" s="229"/>
      <c r="P24" s="229"/>
      <c r="Q24" s="230"/>
      <c r="R24" s="2"/>
      <c r="S24" s="218" t="str">
        <f>'Time &amp; Efficiency'!$AG2</f>
        <v>All</v>
      </c>
      <c r="T24" s="219"/>
      <c r="U24" s="219"/>
      <c r="V24" s="219"/>
      <c r="W24" s="220"/>
      <c r="X24" s="221"/>
      <c r="Y24" s="221"/>
      <c r="Z24" s="222"/>
      <c r="AA24" s="223">
        <f>'Time &amp; Efficiency'!$AI2</f>
        <v>1</v>
      </c>
      <c r="AB24" s="224"/>
      <c r="AC24" s="224"/>
      <c r="AD24" s="225"/>
      <c r="AE24" s="111"/>
      <c r="AF24" s="212" t="s">
        <v>59</v>
      </c>
      <c r="AG24" s="213"/>
      <c r="AH24" s="213"/>
      <c r="AI24" s="213"/>
      <c r="AJ24" s="213"/>
      <c r="AK24" s="213"/>
      <c r="AL24" s="214"/>
      <c r="AM24" s="212" t="s">
        <v>60</v>
      </c>
      <c r="AN24" s="213"/>
      <c r="AO24" s="213"/>
      <c r="AP24" s="213"/>
      <c r="AQ24" s="213"/>
      <c r="AR24" s="213"/>
      <c r="AS24" s="214"/>
      <c r="AT24" s="2"/>
      <c r="AU24" s="161"/>
      <c r="AV24" s="161"/>
      <c r="AW24" s="161"/>
      <c r="AX24" s="161"/>
      <c r="AY24" s="161"/>
      <c r="AZ24" s="161"/>
      <c r="BA24" s="161"/>
      <c r="BB24" s="161"/>
      <c r="BC24" s="161"/>
      <c r="BD24" s="161"/>
      <c r="BE24" s="161"/>
      <c r="BF24" s="161"/>
      <c r="BG24" s="161"/>
      <c r="BH24" s="161"/>
    </row>
    <row r="25" spans="1:60" x14ac:dyDescent="0.25">
      <c r="A25" s="2"/>
      <c r="B25" s="231"/>
      <c r="C25" s="232"/>
      <c r="D25" s="232"/>
      <c r="E25" s="232"/>
      <c r="F25" s="232"/>
      <c r="G25" s="232"/>
      <c r="H25" s="232"/>
      <c r="I25" s="232"/>
      <c r="J25" s="232"/>
      <c r="K25" s="232"/>
      <c r="L25" s="232"/>
      <c r="M25" s="232"/>
      <c r="N25" s="232"/>
      <c r="O25" s="232"/>
      <c r="P25" s="232"/>
      <c r="Q25" s="233"/>
      <c r="R25" s="2"/>
      <c r="S25" s="226" t="str">
        <f>'Time &amp; Efficiency'!$AG3</f>
        <v>Most</v>
      </c>
      <c r="T25" s="227"/>
      <c r="U25" s="227"/>
      <c r="V25" s="227"/>
      <c r="W25" s="180"/>
      <c r="X25" s="181"/>
      <c r="Y25" s="181"/>
      <c r="Z25" s="182"/>
      <c r="AA25" s="183">
        <f>'Time &amp; Efficiency'!$AI3</f>
        <v>0.75</v>
      </c>
      <c r="AB25" s="184"/>
      <c r="AC25" s="184"/>
      <c r="AD25" s="185"/>
      <c r="AE25" s="110" t="str">
        <f>IF(AF25="", "", IF(COUNTIF('Time &amp; Efficiency'!$BZ$50:$BZ$89, AF25)&gt;0, "✓", "✕"))</f>
        <v/>
      </c>
      <c r="AF25" s="215"/>
      <c r="AG25" s="216"/>
      <c r="AH25" s="216"/>
      <c r="AI25" s="216"/>
      <c r="AJ25" s="216"/>
      <c r="AK25" s="216"/>
      <c r="AL25" s="217"/>
      <c r="AM25" s="215"/>
      <c r="AN25" s="216"/>
      <c r="AO25" s="216"/>
      <c r="AP25" s="216"/>
      <c r="AQ25" s="216"/>
      <c r="AR25" s="216"/>
      <c r="AS25" s="217"/>
      <c r="AT25" s="2"/>
      <c r="AU25" s="161"/>
      <c r="AV25" s="161"/>
      <c r="AW25" s="161"/>
      <c r="AX25" s="161"/>
      <c r="AY25" s="161"/>
      <c r="AZ25" s="161"/>
      <c r="BA25" s="161"/>
      <c r="BB25" s="161"/>
      <c r="BC25" s="161"/>
      <c r="BD25" s="161"/>
      <c r="BE25" s="161"/>
      <c r="BF25" s="161"/>
      <c r="BG25" s="161"/>
      <c r="BH25" s="161"/>
    </row>
    <row r="26" spans="1:60" x14ac:dyDescent="0.25">
      <c r="A26" s="2"/>
      <c r="B26" s="231"/>
      <c r="C26" s="232"/>
      <c r="D26" s="232"/>
      <c r="E26" s="232"/>
      <c r="F26" s="232"/>
      <c r="G26" s="232"/>
      <c r="H26" s="232"/>
      <c r="I26" s="232"/>
      <c r="J26" s="232"/>
      <c r="K26" s="232"/>
      <c r="L26" s="232"/>
      <c r="M26" s="232"/>
      <c r="N26" s="232"/>
      <c r="O26" s="232"/>
      <c r="P26" s="232"/>
      <c r="Q26" s="233"/>
      <c r="R26" s="2"/>
      <c r="S26" s="178" t="str">
        <f>'Time &amp; Efficiency'!$AG4</f>
        <v>Half</v>
      </c>
      <c r="T26" s="179"/>
      <c r="U26" s="179"/>
      <c r="V26" s="179"/>
      <c r="W26" s="180"/>
      <c r="X26" s="181"/>
      <c r="Y26" s="181"/>
      <c r="Z26" s="182"/>
      <c r="AA26" s="183">
        <f>'Time &amp; Efficiency'!$AI4</f>
        <v>0.5</v>
      </c>
      <c r="AB26" s="184"/>
      <c r="AC26" s="184"/>
      <c r="AD26" s="185"/>
      <c r="AE26" s="111" t="str">
        <f>IF(AF26="", "", IF(COUNTIF('Time &amp; Efficiency'!$BZ$50:$BZ$89, AF26)&gt;0, "✓", "✕"))</f>
        <v/>
      </c>
      <c r="AF26" s="247"/>
      <c r="AG26" s="248"/>
      <c r="AH26" s="248"/>
      <c r="AI26" s="248"/>
      <c r="AJ26" s="248"/>
      <c r="AK26" s="248"/>
      <c r="AL26" s="249"/>
      <c r="AM26" s="247"/>
      <c r="AN26" s="248"/>
      <c r="AO26" s="248"/>
      <c r="AP26" s="248"/>
      <c r="AQ26" s="248"/>
      <c r="AR26" s="248"/>
      <c r="AS26" s="249"/>
      <c r="AT26" s="2"/>
      <c r="AU26" s="161"/>
      <c r="AV26" s="161"/>
      <c r="AW26" s="161"/>
      <c r="AX26" s="161"/>
      <c r="AY26" s="161"/>
      <c r="AZ26" s="161"/>
      <c r="BA26" s="161"/>
      <c r="BB26" s="161"/>
      <c r="BC26" s="161"/>
      <c r="BD26" s="161"/>
      <c r="BE26" s="161"/>
      <c r="BF26" s="161"/>
      <c r="BG26" s="161"/>
      <c r="BH26" s="161"/>
    </row>
    <row r="27" spans="1:60" x14ac:dyDescent="0.25">
      <c r="A27" s="2"/>
      <c r="B27" s="231"/>
      <c r="C27" s="232"/>
      <c r="D27" s="232"/>
      <c r="E27" s="232"/>
      <c r="F27" s="232"/>
      <c r="G27" s="232"/>
      <c r="H27" s="232"/>
      <c r="I27" s="232"/>
      <c r="J27" s="232"/>
      <c r="K27" s="232"/>
      <c r="L27" s="232"/>
      <c r="M27" s="232"/>
      <c r="N27" s="232"/>
      <c r="O27" s="232"/>
      <c r="P27" s="232"/>
      <c r="Q27" s="233"/>
      <c r="R27" s="2"/>
      <c r="S27" s="195" t="str">
        <f>'Time &amp; Efficiency'!$AG5</f>
        <v>Some</v>
      </c>
      <c r="T27" s="196"/>
      <c r="U27" s="196"/>
      <c r="V27" s="196"/>
      <c r="W27" s="180"/>
      <c r="X27" s="181"/>
      <c r="Y27" s="181"/>
      <c r="Z27" s="182"/>
      <c r="AA27" s="183">
        <f>'Time &amp; Efficiency'!$AI5</f>
        <v>0.25</v>
      </c>
      <c r="AB27" s="184"/>
      <c r="AC27" s="184"/>
      <c r="AD27" s="185"/>
      <c r="AE27" s="111" t="str">
        <f>IF(AF27="", "", IF(COUNTIF('Time &amp; Efficiency'!$BZ$50:$BZ$89, AF27)&gt;0, "✓", "✕"))</f>
        <v/>
      </c>
      <c r="AF27" s="247"/>
      <c r="AG27" s="248"/>
      <c r="AH27" s="248"/>
      <c r="AI27" s="248"/>
      <c r="AJ27" s="248"/>
      <c r="AK27" s="248"/>
      <c r="AL27" s="249"/>
      <c r="AM27" s="247"/>
      <c r="AN27" s="248"/>
      <c r="AO27" s="248"/>
      <c r="AP27" s="248"/>
      <c r="AQ27" s="248"/>
      <c r="AR27" s="248"/>
      <c r="AS27" s="249"/>
      <c r="AT27" s="2"/>
      <c r="AU27" s="161"/>
      <c r="AV27" s="161"/>
      <c r="AW27" s="161"/>
      <c r="AX27" s="161"/>
      <c r="AY27" s="161"/>
      <c r="AZ27" s="161"/>
      <c r="BA27" s="161"/>
      <c r="BB27" s="161"/>
      <c r="BC27" s="161"/>
      <c r="BD27" s="161"/>
      <c r="BE27" s="161"/>
      <c r="BF27" s="161"/>
      <c r="BG27" s="161"/>
      <c r="BH27" s="161"/>
    </row>
    <row r="28" spans="1:60" x14ac:dyDescent="0.25">
      <c r="A28" s="2"/>
      <c r="B28" s="234"/>
      <c r="C28" s="235"/>
      <c r="D28" s="235"/>
      <c r="E28" s="235"/>
      <c r="F28" s="235"/>
      <c r="G28" s="235"/>
      <c r="H28" s="235"/>
      <c r="I28" s="235"/>
      <c r="J28" s="235"/>
      <c r="K28" s="235"/>
      <c r="L28" s="235"/>
      <c r="M28" s="235"/>
      <c r="N28" s="235"/>
      <c r="O28" s="235"/>
      <c r="P28" s="235"/>
      <c r="Q28" s="236"/>
      <c r="R28" s="2"/>
      <c r="S28" s="197" t="str">
        <f>'Time &amp; Efficiency'!$AG6</f>
        <v>None</v>
      </c>
      <c r="T28" s="198"/>
      <c r="U28" s="198"/>
      <c r="V28" s="198"/>
      <c r="W28" s="199"/>
      <c r="X28" s="200"/>
      <c r="Y28" s="200"/>
      <c r="Z28" s="201"/>
      <c r="AA28" s="202">
        <f>'Time &amp; Efficiency'!$AI6</f>
        <v>0</v>
      </c>
      <c r="AB28" s="203"/>
      <c r="AC28" s="203"/>
      <c r="AD28" s="204"/>
      <c r="AE28" s="111" t="str">
        <f>IF(AF28="", "", IF(COUNTIF('Time &amp; Efficiency'!$BZ$50:$BZ$89, AF28)&gt;0, "✓", "✕"))</f>
        <v/>
      </c>
      <c r="AF28" s="247"/>
      <c r="AG28" s="248"/>
      <c r="AH28" s="248"/>
      <c r="AI28" s="248"/>
      <c r="AJ28" s="248"/>
      <c r="AK28" s="248"/>
      <c r="AL28" s="249"/>
      <c r="AM28" s="247"/>
      <c r="AN28" s="248"/>
      <c r="AO28" s="248"/>
      <c r="AP28" s="248"/>
      <c r="AQ28" s="248"/>
      <c r="AR28" s="248"/>
      <c r="AS28" s="249"/>
      <c r="AT28" s="2"/>
      <c r="AU28" s="161"/>
      <c r="AV28" s="161"/>
      <c r="AW28" s="161"/>
      <c r="AX28" s="161"/>
      <c r="AY28" s="161"/>
      <c r="AZ28" s="161"/>
      <c r="BA28" s="161"/>
      <c r="BB28" s="161"/>
      <c r="BC28" s="161"/>
      <c r="BD28" s="161"/>
      <c r="BE28" s="161"/>
      <c r="BF28" s="161"/>
      <c r="BG28" s="161"/>
      <c r="BH28" s="161"/>
    </row>
    <row r="29" spans="1:60" x14ac:dyDescent="0.2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111" t="str">
        <f>IF(AF29="", "", IF(COUNTIF('Time &amp; Efficiency'!$BZ$50:$BZ$89, AF29)&gt;0, "✓", "✕"))</f>
        <v/>
      </c>
      <c r="AF29" s="247"/>
      <c r="AG29" s="248"/>
      <c r="AH29" s="248"/>
      <c r="AI29" s="248"/>
      <c r="AJ29" s="248"/>
      <c r="AK29" s="248"/>
      <c r="AL29" s="249"/>
      <c r="AM29" s="247"/>
      <c r="AN29" s="248"/>
      <c r="AO29" s="248"/>
      <c r="AP29" s="248"/>
      <c r="AQ29" s="248"/>
      <c r="AR29" s="248"/>
      <c r="AS29" s="249"/>
      <c r="AT29" s="2"/>
      <c r="AU29" s="161"/>
      <c r="AV29" s="161"/>
      <c r="AW29" s="161"/>
      <c r="AX29" s="161"/>
      <c r="AY29" s="161"/>
      <c r="AZ29" s="161"/>
      <c r="BA29" s="161"/>
      <c r="BB29" s="161"/>
      <c r="BC29" s="161"/>
      <c r="BD29" s="161"/>
      <c r="BE29" s="161"/>
      <c r="BF29" s="161"/>
      <c r="BG29" s="161"/>
      <c r="BH29" s="161"/>
    </row>
    <row r="30" spans="1:60" x14ac:dyDescent="0.25">
      <c r="A30" s="2"/>
      <c r="B30" s="250" t="s">
        <v>10</v>
      </c>
      <c r="C30" s="251"/>
      <c r="D30" s="251"/>
      <c r="E30" s="251"/>
      <c r="F30" s="251"/>
      <c r="G30" s="251"/>
      <c r="H30" s="251"/>
      <c r="I30" s="251"/>
      <c r="J30" s="251"/>
      <c r="K30" s="251"/>
      <c r="L30" s="251"/>
      <c r="M30" s="251"/>
      <c r="N30" s="251"/>
      <c r="O30" s="251"/>
      <c r="P30" s="251"/>
      <c r="Q30" s="252"/>
      <c r="R30" s="2"/>
      <c r="S30" s="186" t="s">
        <v>90</v>
      </c>
      <c r="T30" s="187"/>
      <c r="U30" s="187"/>
      <c r="V30" s="187"/>
      <c r="W30" s="187"/>
      <c r="X30" s="187"/>
      <c r="Y30" s="187"/>
      <c r="Z30" s="187"/>
      <c r="AA30" s="187"/>
      <c r="AB30" s="187"/>
      <c r="AC30" s="187"/>
      <c r="AD30" s="188"/>
      <c r="AE30" s="111" t="str">
        <f>IF(AF30="", "", IF(COUNTIF('Time &amp; Efficiency'!$BZ$50:$BZ$89, AF30)&gt;0, "✓", "✕"))</f>
        <v/>
      </c>
      <c r="AF30" s="247"/>
      <c r="AG30" s="248"/>
      <c r="AH30" s="248"/>
      <c r="AI30" s="248"/>
      <c r="AJ30" s="248"/>
      <c r="AK30" s="248"/>
      <c r="AL30" s="249"/>
      <c r="AM30" s="247"/>
      <c r="AN30" s="248"/>
      <c r="AO30" s="248"/>
      <c r="AP30" s="248"/>
      <c r="AQ30" s="248"/>
      <c r="AR30" s="248"/>
      <c r="AS30" s="249"/>
      <c r="AT30" s="2"/>
      <c r="AU30" s="161"/>
      <c r="AV30" s="161"/>
      <c r="AW30" s="161"/>
      <c r="AX30" s="161"/>
      <c r="AY30" s="161"/>
      <c r="AZ30" s="161"/>
      <c r="BA30" s="161"/>
      <c r="BB30" s="161"/>
      <c r="BC30" s="161"/>
      <c r="BD30" s="161"/>
      <c r="BE30" s="161"/>
      <c r="BF30" s="161"/>
      <c r="BG30" s="161"/>
      <c r="BH30" s="161"/>
    </row>
    <row r="31" spans="1:60" x14ac:dyDescent="0.25">
      <c r="A31" s="2"/>
      <c r="B31" s="253"/>
      <c r="C31" s="254"/>
      <c r="D31" s="254"/>
      <c r="E31" s="254"/>
      <c r="F31" s="254"/>
      <c r="G31" s="254"/>
      <c r="H31" s="254"/>
      <c r="I31" s="254"/>
      <c r="J31" s="254"/>
      <c r="K31" s="254"/>
      <c r="L31" s="254"/>
      <c r="M31" s="254"/>
      <c r="N31" s="254"/>
      <c r="O31" s="254"/>
      <c r="P31" s="254"/>
      <c r="Q31" s="255"/>
      <c r="R31" s="2"/>
      <c r="S31" s="189"/>
      <c r="T31" s="190"/>
      <c r="U31" s="190"/>
      <c r="V31" s="190"/>
      <c r="W31" s="190"/>
      <c r="X31" s="190"/>
      <c r="Y31" s="190"/>
      <c r="Z31" s="190"/>
      <c r="AA31" s="190"/>
      <c r="AB31" s="190"/>
      <c r="AC31" s="190"/>
      <c r="AD31" s="191"/>
      <c r="AE31" s="111" t="str">
        <f>IF(AF31="", "", IF(COUNTIF('Time &amp; Efficiency'!$BZ$50:$BZ$89, AF31)&gt;0, "✓", "✕"))</f>
        <v/>
      </c>
      <c r="AF31" s="247"/>
      <c r="AG31" s="248"/>
      <c r="AH31" s="248"/>
      <c r="AI31" s="248"/>
      <c r="AJ31" s="248"/>
      <c r="AK31" s="248"/>
      <c r="AL31" s="249"/>
      <c r="AM31" s="247"/>
      <c r="AN31" s="248"/>
      <c r="AO31" s="248"/>
      <c r="AP31" s="248"/>
      <c r="AQ31" s="248"/>
      <c r="AR31" s="248"/>
      <c r="AS31" s="249"/>
      <c r="AT31" s="2"/>
      <c r="AU31" s="161"/>
      <c r="AV31" s="161"/>
      <c r="AW31" s="161"/>
      <c r="AX31" s="161"/>
      <c r="AY31" s="161"/>
      <c r="AZ31" s="161"/>
      <c r="BA31" s="161"/>
      <c r="BB31" s="161"/>
      <c r="BC31" s="161"/>
      <c r="BD31" s="161"/>
      <c r="BE31" s="161"/>
      <c r="BF31" s="161"/>
      <c r="BG31" s="161"/>
      <c r="BH31" s="161"/>
    </row>
    <row r="32" spans="1:60" x14ac:dyDescent="0.25">
      <c r="A32" s="2"/>
      <c r="B32" s="2"/>
      <c r="C32" s="2"/>
      <c r="D32" s="2"/>
      <c r="E32" s="2"/>
      <c r="F32" s="2"/>
      <c r="G32" s="2"/>
      <c r="H32" s="2"/>
      <c r="I32" s="2"/>
      <c r="J32" s="2"/>
      <c r="K32" s="2"/>
      <c r="L32" s="2"/>
      <c r="M32" s="2"/>
      <c r="N32" s="2"/>
      <c r="O32" s="2"/>
      <c r="P32" s="2"/>
      <c r="Q32" s="2"/>
      <c r="R32" s="2"/>
      <c r="S32" s="192"/>
      <c r="T32" s="193"/>
      <c r="U32" s="193"/>
      <c r="V32" s="193"/>
      <c r="W32" s="193"/>
      <c r="X32" s="193"/>
      <c r="Y32" s="193"/>
      <c r="Z32" s="193"/>
      <c r="AA32" s="193"/>
      <c r="AB32" s="193"/>
      <c r="AC32" s="193"/>
      <c r="AD32" s="194"/>
      <c r="AE32" s="2" t="str">
        <f>IF(AF32="", "", IF(COUNTIF('Time &amp; Efficiency'!$BZ$50:$BZ$89, AF32)&gt;0, "✓", "✕"))</f>
        <v/>
      </c>
      <c r="AF32" s="265"/>
      <c r="AG32" s="266"/>
      <c r="AH32" s="266"/>
      <c r="AI32" s="266"/>
      <c r="AJ32" s="266"/>
      <c r="AK32" s="266"/>
      <c r="AL32" s="267"/>
      <c r="AM32" s="265"/>
      <c r="AN32" s="266"/>
      <c r="AO32" s="266"/>
      <c r="AP32" s="266"/>
      <c r="AQ32" s="266"/>
      <c r="AR32" s="266"/>
      <c r="AS32" s="267"/>
      <c r="AT32" s="2"/>
      <c r="AU32" s="161"/>
      <c r="AV32" s="161"/>
      <c r="AW32" s="161"/>
      <c r="AX32" s="161"/>
      <c r="AY32" s="161"/>
      <c r="AZ32" s="161"/>
      <c r="BA32" s="161"/>
      <c r="BB32" s="161"/>
      <c r="BC32" s="161"/>
      <c r="BD32" s="161"/>
      <c r="BE32" s="161"/>
      <c r="BF32" s="161"/>
      <c r="BG32" s="161"/>
      <c r="BH32" s="161"/>
    </row>
    <row r="33" spans="1:60"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161"/>
      <c r="AV33" s="161"/>
      <c r="AW33" s="161"/>
      <c r="AX33" s="161"/>
      <c r="AY33" s="161"/>
      <c r="AZ33" s="161"/>
      <c r="BA33" s="161"/>
      <c r="BB33" s="161"/>
      <c r="BC33" s="161"/>
      <c r="BD33" s="161"/>
      <c r="BE33" s="161"/>
      <c r="BF33" s="161"/>
      <c r="BG33" s="161"/>
      <c r="BH33" s="161"/>
    </row>
    <row r="34" spans="1:60"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161"/>
      <c r="AV34" s="161"/>
      <c r="AW34" s="161"/>
      <c r="AX34" s="161"/>
      <c r="AY34" s="161"/>
      <c r="AZ34" s="161"/>
      <c r="BA34" s="161"/>
      <c r="BB34" s="161"/>
      <c r="BC34" s="161"/>
      <c r="BD34" s="161"/>
      <c r="BE34" s="161"/>
      <c r="BF34" s="161"/>
      <c r="BG34" s="161"/>
      <c r="BH34" s="161"/>
    </row>
    <row r="35" spans="1:60" x14ac:dyDescent="0.25">
      <c r="A35" s="2"/>
      <c r="B35" s="237" t="s">
        <v>100</v>
      </c>
      <c r="C35" s="238"/>
      <c r="D35" s="238"/>
      <c r="E35" s="238"/>
      <c r="F35" s="238"/>
      <c r="G35" s="238"/>
      <c r="H35" s="238"/>
      <c r="I35" s="238"/>
      <c r="J35" s="238"/>
      <c r="K35" s="239"/>
      <c r="L35" s="2"/>
      <c r="M35" s="237" t="s">
        <v>101</v>
      </c>
      <c r="N35" s="238"/>
      <c r="O35" s="238"/>
      <c r="P35" s="238"/>
      <c r="Q35" s="238"/>
      <c r="R35" s="238"/>
      <c r="S35" s="238"/>
      <c r="T35" s="238"/>
      <c r="U35" s="238"/>
      <c r="V35" s="239"/>
      <c r="W35" s="2"/>
      <c r="X35" s="2"/>
      <c r="Y35" s="237" t="s">
        <v>11</v>
      </c>
      <c r="Z35" s="238"/>
      <c r="AA35" s="238"/>
      <c r="AB35" s="238"/>
      <c r="AC35" s="238"/>
      <c r="AD35" s="238"/>
      <c r="AE35" s="238"/>
      <c r="AF35" s="238"/>
      <c r="AG35" s="238"/>
      <c r="AH35" s="238"/>
      <c r="AI35" s="238"/>
      <c r="AJ35" s="238"/>
      <c r="AK35" s="238"/>
      <c r="AL35" s="238"/>
      <c r="AM35" s="238"/>
      <c r="AN35" s="238"/>
      <c r="AO35" s="238"/>
      <c r="AP35" s="238"/>
      <c r="AQ35" s="238"/>
      <c r="AR35" s="238"/>
      <c r="AS35" s="239"/>
      <c r="AT35" s="2"/>
      <c r="AU35" s="161"/>
      <c r="AV35" s="161"/>
      <c r="AW35" s="161"/>
      <c r="AX35" s="161"/>
      <c r="AY35" s="161"/>
      <c r="AZ35" s="161"/>
      <c r="BA35" s="161"/>
      <c r="BB35" s="161"/>
      <c r="BC35" s="161"/>
      <c r="BD35" s="161"/>
      <c r="BE35" s="161"/>
      <c r="BF35" s="161"/>
      <c r="BG35" s="161"/>
      <c r="BH35" s="161"/>
    </row>
    <row r="36" spans="1:60" x14ac:dyDescent="0.25">
      <c r="A36" s="2"/>
      <c r="B36" s="297" t="s">
        <v>102</v>
      </c>
      <c r="C36" s="298"/>
      <c r="D36" s="298"/>
      <c r="E36" s="298"/>
      <c r="F36" s="298"/>
      <c r="G36" s="298"/>
      <c r="H36" s="298"/>
      <c r="I36" s="298"/>
      <c r="J36" s="298"/>
      <c r="K36" s="299"/>
      <c r="L36" s="2"/>
      <c r="M36" s="306" t="s">
        <v>102</v>
      </c>
      <c r="N36" s="307"/>
      <c r="O36" s="307"/>
      <c r="P36" s="307"/>
      <c r="Q36" s="307"/>
      <c r="R36" s="307"/>
      <c r="S36" s="307"/>
      <c r="T36" s="307"/>
      <c r="U36" s="307"/>
      <c r="V36" s="308"/>
      <c r="W36" s="2"/>
      <c r="X36" s="2"/>
      <c r="Y36" s="228"/>
      <c r="Z36" s="229"/>
      <c r="AA36" s="229"/>
      <c r="AB36" s="229"/>
      <c r="AC36" s="229"/>
      <c r="AD36" s="229"/>
      <c r="AE36" s="229"/>
      <c r="AF36" s="229"/>
      <c r="AG36" s="229"/>
      <c r="AH36" s="229"/>
      <c r="AI36" s="229"/>
      <c r="AJ36" s="229"/>
      <c r="AK36" s="229"/>
      <c r="AL36" s="229"/>
      <c r="AM36" s="229"/>
      <c r="AN36" s="229"/>
      <c r="AO36" s="229"/>
      <c r="AP36" s="229"/>
      <c r="AQ36" s="229"/>
      <c r="AR36" s="229"/>
      <c r="AS36" s="230"/>
      <c r="AT36" s="2"/>
      <c r="AU36" s="161"/>
      <c r="AV36" s="161"/>
      <c r="AW36" s="161"/>
      <c r="AX36" s="161"/>
      <c r="AY36" s="161"/>
      <c r="AZ36" s="161"/>
      <c r="BA36" s="161"/>
      <c r="BB36" s="161"/>
      <c r="BC36" s="161"/>
      <c r="BD36" s="161"/>
      <c r="BE36" s="161"/>
      <c r="BF36" s="161"/>
      <c r="BG36" s="161"/>
      <c r="BH36" s="161"/>
    </row>
    <row r="37" spans="1:60" x14ac:dyDescent="0.25">
      <c r="A37" s="2"/>
      <c r="B37" s="300"/>
      <c r="C37" s="301"/>
      <c r="D37" s="301"/>
      <c r="E37" s="301"/>
      <c r="F37" s="301"/>
      <c r="G37" s="301"/>
      <c r="H37" s="301"/>
      <c r="I37" s="301"/>
      <c r="J37" s="301"/>
      <c r="K37" s="302"/>
      <c r="L37" s="2"/>
      <c r="M37" s="309"/>
      <c r="N37" s="310"/>
      <c r="O37" s="310"/>
      <c r="P37" s="310"/>
      <c r="Q37" s="310"/>
      <c r="R37" s="310"/>
      <c r="S37" s="310"/>
      <c r="T37" s="310"/>
      <c r="U37" s="310"/>
      <c r="V37" s="311"/>
      <c r="W37" s="2"/>
      <c r="X37" s="2"/>
      <c r="Y37" s="231"/>
      <c r="Z37" s="232"/>
      <c r="AA37" s="232"/>
      <c r="AB37" s="232"/>
      <c r="AC37" s="232"/>
      <c r="AD37" s="232"/>
      <c r="AE37" s="232"/>
      <c r="AF37" s="232"/>
      <c r="AG37" s="232"/>
      <c r="AH37" s="232"/>
      <c r="AI37" s="232"/>
      <c r="AJ37" s="232"/>
      <c r="AK37" s="232"/>
      <c r="AL37" s="232"/>
      <c r="AM37" s="232"/>
      <c r="AN37" s="232"/>
      <c r="AO37" s="232"/>
      <c r="AP37" s="232"/>
      <c r="AQ37" s="232"/>
      <c r="AR37" s="232"/>
      <c r="AS37" s="233"/>
      <c r="AT37" s="2"/>
      <c r="AU37" s="161"/>
      <c r="AV37" s="161"/>
      <c r="AW37" s="161"/>
      <c r="AX37" s="161"/>
      <c r="AY37" s="161"/>
      <c r="AZ37" s="161"/>
      <c r="BA37" s="161"/>
      <c r="BB37" s="161"/>
      <c r="BC37" s="161"/>
      <c r="BD37" s="161"/>
      <c r="BE37" s="161"/>
      <c r="BF37" s="161"/>
      <c r="BG37" s="161"/>
      <c r="BH37" s="161"/>
    </row>
    <row r="38" spans="1:60" x14ac:dyDescent="0.25">
      <c r="A38" s="2"/>
      <c r="B38" s="300"/>
      <c r="C38" s="301"/>
      <c r="D38" s="301"/>
      <c r="E38" s="301"/>
      <c r="F38" s="301"/>
      <c r="G38" s="301"/>
      <c r="H38" s="301"/>
      <c r="I38" s="301"/>
      <c r="J38" s="301"/>
      <c r="K38" s="302"/>
      <c r="L38" s="2"/>
      <c r="M38" s="309"/>
      <c r="N38" s="310"/>
      <c r="O38" s="310"/>
      <c r="P38" s="310"/>
      <c r="Q38" s="310"/>
      <c r="R38" s="310"/>
      <c r="S38" s="310"/>
      <c r="T38" s="310"/>
      <c r="U38" s="310"/>
      <c r="V38" s="311"/>
      <c r="W38" s="2"/>
      <c r="X38" s="2"/>
      <c r="Y38" s="231"/>
      <c r="Z38" s="232"/>
      <c r="AA38" s="232"/>
      <c r="AB38" s="232"/>
      <c r="AC38" s="232"/>
      <c r="AD38" s="232"/>
      <c r="AE38" s="232"/>
      <c r="AF38" s="232"/>
      <c r="AG38" s="232"/>
      <c r="AH38" s="232"/>
      <c r="AI38" s="232"/>
      <c r="AJ38" s="232"/>
      <c r="AK38" s="232"/>
      <c r="AL38" s="232"/>
      <c r="AM38" s="232"/>
      <c r="AN38" s="232"/>
      <c r="AO38" s="232"/>
      <c r="AP38" s="232"/>
      <c r="AQ38" s="232"/>
      <c r="AR38" s="232"/>
      <c r="AS38" s="233"/>
      <c r="AT38" s="2"/>
      <c r="AU38" s="161"/>
      <c r="AV38" s="161"/>
      <c r="AW38" s="161"/>
      <c r="AX38" s="161"/>
      <c r="AY38" s="161"/>
      <c r="AZ38" s="161"/>
      <c r="BA38" s="161"/>
      <c r="BB38" s="161"/>
      <c r="BC38" s="161"/>
      <c r="BD38" s="161"/>
      <c r="BE38" s="161"/>
      <c r="BF38" s="161"/>
      <c r="BG38" s="161"/>
      <c r="BH38" s="161"/>
    </row>
    <row r="39" spans="1:60" x14ac:dyDescent="0.25">
      <c r="A39" s="2"/>
      <c r="B39" s="300"/>
      <c r="C39" s="301"/>
      <c r="D39" s="301"/>
      <c r="E39" s="301"/>
      <c r="F39" s="301"/>
      <c r="G39" s="301"/>
      <c r="H39" s="301"/>
      <c r="I39" s="301"/>
      <c r="J39" s="301"/>
      <c r="K39" s="302"/>
      <c r="L39" s="2"/>
      <c r="M39" s="309"/>
      <c r="N39" s="310"/>
      <c r="O39" s="310"/>
      <c r="P39" s="310"/>
      <c r="Q39" s="310"/>
      <c r="R39" s="310"/>
      <c r="S39" s="310"/>
      <c r="T39" s="310"/>
      <c r="U39" s="310"/>
      <c r="V39" s="311"/>
      <c r="W39" s="2"/>
      <c r="X39" s="2"/>
      <c r="Y39" s="231"/>
      <c r="Z39" s="232"/>
      <c r="AA39" s="232"/>
      <c r="AB39" s="232"/>
      <c r="AC39" s="232"/>
      <c r="AD39" s="232"/>
      <c r="AE39" s="232"/>
      <c r="AF39" s="232"/>
      <c r="AG39" s="232"/>
      <c r="AH39" s="232"/>
      <c r="AI39" s="232"/>
      <c r="AJ39" s="232"/>
      <c r="AK39" s="232"/>
      <c r="AL39" s="232"/>
      <c r="AM39" s="232"/>
      <c r="AN39" s="232"/>
      <c r="AO39" s="232"/>
      <c r="AP39" s="232"/>
      <c r="AQ39" s="232"/>
      <c r="AR39" s="232"/>
      <c r="AS39" s="233"/>
      <c r="AT39" s="2"/>
      <c r="AU39" s="161"/>
      <c r="AV39" s="161"/>
      <c r="AW39" s="161"/>
      <c r="AX39" s="161"/>
      <c r="AY39" s="161"/>
      <c r="AZ39" s="161"/>
      <c r="BA39" s="161"/>
      <c r="BB39" s="161"/>
      <c r="BC39" s="161"/>
      <c r="BD39" s="161"/>
      <c r="BE39" s="161"/>
      <c r="BF39" s="161"/>
      <c r="BG39" s="161"/>
      <c r="BH39" s="161"/>
    </row>
    <row r="40" spans="1:60" x14ac:dyDescent="0.25">
      <c r="A40" s="2"/>
      <c r="B40" s="300"/>
      <c r="C40" s="301"/>
      <c r="D40" s="301"/>
      <c r="E40" s="301"/>
      <c r="F40" s="301"/>
      <c r="G40" s="301"/>
      <c r="H40" s="301"/>
      <c r="I40" s="301"/>
      <c r="J40" s="301"/>
      <c r="K40" s="302"/>
      <c r="L40" s="2"/>
      <c r="M40" s="309"/>
      <c r="N40" s="310"/>
      <c r="O40" s="310"/>
      <c r="P40" s="310"/>
      <c r="Q40" s="310"/>
      <c r="R40" s="310"/>
      <c r="S40" s="310"/>
      <c r="T40" s="310"/>
      <c r="U40" s="310"/>
      <c r="V40" s="311"/>
      <c r="W40" s="2"/>
      <c r="X40" s="2"/>
      <c r="Y40" s="231"/>
      <c r="Z40" s="232"/>
      <c r="AA40" s="232"/>
      <c r="AB40" s="232"/>
      <c r="AC40" s="232"/>
      <c r="AD40" s="232"/>
      <c r="AE40" s="232"/>
      <c r="AF40" s="232"/>
      <c r="AG40" s="232"/>
      <c r="AH40" s="232"/>
      <c r="AI40" s="232"/>
      <c r="AJ40" s="232"/>
      <c r="AK40" s="232"/>
      <c r="AL40" s="232"/>
      <c r="AM40" s="232"/>
      <c r="AN40" s="232"/>
      <c r="AO40" s="232"/>
      <c r="AP40" s="232"/>
      <c r="AQ40" s="232"/>
      <c r="AR40" s="232"/>
      <c r="AS40" s="233"/>
      <c r="AT40" s="2"/>
      <c r="AU40" s="161"/>
      <c r="AV40" s="161"/>
      <c r="AW40" s="161"/>
      <c r="AX40" s="161"/>
      <c r="AY40" s="161"/>
      <c r="AZ40" s="161"/>
      <c r="BA40" s="161"/>
      <c r="BB40" s="161"/>
      <c r="BC40" s="161"/>
      <c r="BD40" s="161"/>
      <c r="BE40" s="161"/>
      <c r="BF40" s="161"/>
      <c r="BG40" s="161"/>
      <c r="BH40" s="161"/>
    </row>
    <row r="41" spans="1:60" x14ac:dyDescent="0.25">
      <c r="A41" s="2"/>
      <c r="B41" s="300"/>
      <c r="C41" s="301"/>
      <c r="D41" s="301"/>
      <c r="E41" s="301"/>
      <c r="F41" s="301"/>
      <c r="G41" s="301"/>
      <c r="H41" s="301"/>
      <c r="I41" s="301"/>
      <c r="J41" s="301"/>
      <c r="K41" s="302"/>
      <c r="L41" s="2"/>
      <c r="M41" s="309"/>
      <c r="N41" s="310"/>
      <c r="O41" s="310"/>
      <c r="P41" s="310"/>
      <c r="Q41" s="310"/>
      <c r="R41" s="310"/>
      <c r="S41" s="310"/>
      <c r="T41" s="310"/>
      <c r="U41" s="310"/>
      <c r="V41" s="311"/>
      <c r="W41" s="2"/>
      <c r="X41" s="2"/>
      <c r="Y41" s="231"/>
      <c r="Z41" s="232"/>
      <c r="AA41" s="232"/>
      <c r="AB41" s="232"/>
      <c r="AC41" s="232"/>
      <c r="AD41" s="232"/>
      <c r="AE41" s="232"/>
      <c r="AF41" s="232"/>
      <c r="AG41" s="232"/>
      <c r="AH41" s="232"/>
      <c r="AI41" s="232"/>
      <c r="AJ41" s="232"/>
      <c r="AK41" s="232"/>
      <c r="AL41" s="232"/>
      <c r="AM41" s="232"/>
      <c r="AN41" s="232"/>
      <c r="AO41" s="232"/>
      <c r="AP41" s="232"/>
      <c r="AQ41" s="232"/>
      <c r="AR41" s="232"/>
      <c r="AS41" s="233"/>
      <c r="AT41" s="2"/>
      <c r="AU41" s="161"/>
      <c r="AV41" s="161"/>
      <c r="AW41" s="161"/>
      <c r="AX41" s="161"/>
      <c r="AY41" s="161"/>
      <c r="AZ41" s="161"/>
      <c r="BA41" s="161"/>
      <c r="BB41" s="161"/>
      <c r="BC41" s="161"/>
      <c r="BD41" s="161"/>
      <c r="BE41" s="161"/>
      <c r="BF41" s="161"/>
      <c r="BG41" s="161"/>
      <c r="BH41" s="161"/>
    </row>
    <row r="42" spans="1:60" x14ac:dyDescent="0.25">
      <c r="A42" s="2"/>
      <c r="B42" s="303"/>
      <c r="C42" s="304"/>
      <c r="D42" s="304"/>
      <c r="E42" s="304"/>
      <c r="F42" s="304"/>
      <c r="G42" s="304"/>
      <c r="H42" s="304"/>
      <c r="I42" s="304"/>
      <c r="J42" s="304"/>
      <c r="K42" s="305"/>
      <c r="L42" s="2"/>
      <c r="M42" s="312"/>
      <c r="N42" s="313"/>
      <c r="O42" s="313"/>
      <c r="P42" s="313"/>
      <c r="Q42" s="313"/>
      <c r="R42" s="313"/>
      <c r="S42" s="313"/>
      <c r="T42" s="313"/>
      <c r="U42" s="313"/>
      <c r="V42" s="314"/>
      <c r="W42" s="2"/>
      <c r="X42" s="2"/>
      <c r="Y42" s="234"/>
      <c r="Z42" s="235"/>
      <c r="AA42" s="235"/>
      <c r="AB42" s="235"/>
      <c r="AC42" s="235"/>
      <c r="AD42" s="235"/>
      <c r="AE42" s="235"/>
      <c r="AF42" s="235"/>
      <c r="AG42" s="235"/>
      <c r="AH42" s="235"/>
      <c r="AI42" s="235"/>
      <c r="AJ42" s="235"/>
      <c r="AK42" s="235"/>
      <c r="AL42" s="235"/>
      <c r="AM42" s="235"/>
      <c r="AN42" s="235"/>
      <c r="AO42" s="235"/>
      <c r="AP42" s="235"/>
      <c r="AQ42" s="235"/>
      <c r="AR42" s="235"/>
      <c r="AS42" s="236"/>
      <c r="AT42" s="2"/>
      <c r="AU42" s="161"/>
      <c r="AV42" s="161"/>
      <c r="AW42" s="161"/>
      <c r="AX42" s="161"/>
      <c r="AY42" s="161"/>
      <c r="AZ42" s="161"/>
      <c r="BA42" s="161"/>
      <c r="BB42" s="161"/>
      <c r="BC42" s="161"/>
      <c r="BD42" s="161"/>
      <c r="BE42" s="161"/>
      <c r="BF42" s="161"/>
      <c r="BG42" s="161"/>
      <c r="BH42" s="161"/>
    </row>
    <row r="43" spans="1:60" x14ac:dyDescent="0.25">
      <c r="A43" s="2"/>
      <c r="B43" s="237" t="s">
        <v>103</v>
      </c>
      <c r="C43" s="238"/>
      <c r="D43" s="238"/>
      <c r="E43" s="238"/>
      <c r="F43" s="238"/>
      <c r="G43" s="238"/>
      <c r="H43" s="238"/>
      <c r="I43" s="238"/>
      <c r="J43" s="238"/>
      <c r="K43" s="239"/>
      <c r="L43" s="2"/>
      <c r="M43" s="237" t="s">
        <v>103</v>
      </c>
      <c r="N43" s="238"/>
      <c r="O43" s="238"/>
      <c r="P43" s="238"/>
      <c r="Q43" s="238"/>
      <c r="R43" s="238"/>
      <c r="S43" s="238"/>
      <c r="T43" s="238"/>
      <c r="U43" s="238"/>
      <c r="V43" s="239"/>
      <c r="W43" s="2"/>
      <c r="X43" s="2"/>
      <c r="Y43" s="237" t="s">
        <v>104</v>
      </c>
      <c r="Z43" s="238"/>
      <c r="AA43" s="238"/>
      <c r="AB43" s="238"/>
      <c r="AC43" s="238"/>
      <c r="AD43" s="238"/>
      <c r="AE43" s="238"/>
      <c r="AF43" s="238"/>
      <c r="AG43" s="238"/>
      <c r="AH43" s="238"/>
      <c r="AI43" s="238"/>
      <c r="AJ43" s="238"/>
      <c r="AK43" s="238"/>
      <c r="AL43" s="238"/>
      <c r="AM43" s="238"/>
      <c r="AN43" s="238"/>
      <c r="AO43" s="238"/>
      <c r="AP43" s="238"/>
      <c r="AQ43" s="238"/>
      <c r="AR43" s="238"/>
      <c r="AS43" s="239"/>
      <c r="AT43" s="2"/>
      <c r="AU43" s="161"/>
      <c r="AV43" s="161"/>
      <c r="AW43" s="161"/>
      <c r="AX43" s="161"/>
      <c r="AY43" s="161"/>
      <c r="AZ43" s="161"/>
      <c r="BA43" s="161"/>
      <c r="BB43" s="161"/>
      <c r="BC43" s="161"/>
      <c r="BD43" s="161"/>
      <c r="BE43" s="161"/>
      <c r="BF43" s="161"/>
      <c r="BG43" s="161"/>
      <c r="BH43" s="161"/>
    </row>
    <row r="44" spans="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161"/>
      <c r="AV44" s="161"/>
      <c r="AW44" s="161"/>
      <c r="AX44" s="161"/>
      <c r="AY44" s="161"/>
      <c r="AZ44" s="161"/>
      <c r="BA44" s="161"/>
      <c r="BB44" s="161"/>
      <c r="BC44" s="161"/>
      <c r="BD44" s="161"/>
      <c r="BE44" s="161"/>
      <c r="BF44" s="161"/>
      <c r="BG44" s="161"/>
      <c r="BH44" s="161"/>
    </row>
    <row r="45" spans="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161"/>
      <c r="AV45" s="161"/>
      <c r="AW45" s="161"/>
      <c r="AX45" s="161"/>
      <c r="AY45" s="161"/>
      <c r="AZ45" s="161"/>
      <c r="BA45" s="161"/>
      <c r="BB45" s="161"/>
      <c r="BC45" s="161"/>
      <c r="BD45" s="161"/>
      <c r="BE45" s="161"/>
      <c r="BF45" s="161"/>
      <c r="BG45" s="161"/>
      <c r="BH45" s="161"/>
    </row>
    <row r="46" spans="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161"/>
      <c r="AV46" s="161"/>
      <c r="AW46" s="161"/>
      <c r="AX46" s="161"/>
      <c r="AY46" s="161"/>
      <c r="AZ46" s="161"/>
      <c r="BA46" s="161"/>
      <c r="BB46" s="161"/>
      <c r="BC46" s="161"/>
      <c r="BD46" s="161"/>
      <c r="BE46" s="161"/>
      <c r="BF46" s="161"/>
      <c r="BG46" s="161"/>
      <c r="BH46" s="161"/>
    </row>
    <row r="47" spans="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161"/>
      <c r="AV47" s="161"/>
      <c r="AW47" s="161"/>
      <c r="AX47" s="161"/>
      <c r="AY47" s="161"/>
      <c r="AZ47" s="161"/>
      <c r="BA47" s="161"/>
      <c r="BB47" s="161"/>
      <c r="BC47" s="161"/>
      <c r="BD47" s="161"/>
      <c r="BE47" s="161"/>
      <c r="BF47" s="161"/>
      <c r="BG47" s="161"/>
      <c r="BH47" s="161"/>
    </row>
    <row r="48" spans="1:60" ht="14.45" customHeight="1" x14ac:dyDescent="0.25">
      <c r="A48" s="2"/>
      <c r="B48" s="240" t="s">
        <v>105</v>
      </c>
      <c r="C48" s="241"/>
      <c r="D48" s="241"/>
      <c r="E48" s="241"/>
      <c r="F48" s="241"/>
      <c r="G48" s="241"/>
      <c r="H48" s="241"/>
      <c r="I48" s="241"/>
      <c r="J48" s="241"/>
      <c r="K48" s="241"/>
      <c r="L48" s="241"/>
      <c r="M48" s="241"/>
      <c r="N48" s="241"/>
      <c r="O48" s="241"/>
      <c r="P48" s="241"/>
      <c r="Q48" s="241"/>
      <c r="R48" s="241"/>
      <c r="S48" s="241"/>
      <c r="T48" s="241"/>
      <c r="U48" s="241"/>
      <c r="V48" s="242"/>
      <c r="W48" s="2"/>
      <c r="X48" s="2"/>
      <c r="Y48" s="2"/>
      <c r="Z48" s="2"/>
      <c r="AA48" s="2"/>
      <c r="AB48" s="2"/>
      <c r="AC48" s="2"/>
      <c r="AD48" s="2"/>
      <c r="AE48" s="2"/>
      <c r="AF48" s="2"/>
      <c r="AG48" s="2"/>
      <c r="AH48" s="2"/>
      <c r="AI48" s="2"/>
      <c r="AJ48" s="2"/>
      <c r="AK48" s="2"/>
      <c r="AL48" s="2"/>
      <c r="AM48" s="2"/>
      <c r="AN48" s="2"/>
      <c r="AO48" s="2"/>
      <c r="AP48" s="2"/>
      <c r="AQ48" s="2"/>
      <c r="AR48" s="2"/>
      <c r="AS48" s="2"/>
      <c r="AT48" s="2"/>
      <c r="AU48" s="161"/>
      <c r="AV48" s="161"/>
      <c r="AW48" s="161"/>
      <c r="AX48" s="161"/>
      <c r="AY48" s="161"/>
      <c r="AZ48" s="161"/>
      <c r="BA48" s="161"/>
      <c r="BB48" s="161"/>
      <c r="BC48" s="161"/>
      <c r="BD48" s="161"/>
      <c r="BE48" s="161"/>
      <c r="BF48" s="161"/>
      <c r="BG48" s="161"/>
      <c r="BH48" s="161"/>
    </row>
    <row r="49" spans="1:60" x14ac:dyDescent="0.25">
      <c r="A49" s="2"/>
      <c r="B49" s="243"/>
      <c r="C49" s="244"/>
      <c r="D49" s="244"/>
      <c r="E49" s="244"/>
      <c r="F49" s="244"/>
      <c r="G49" s="244"/>
      <c r="H49" s="244"/>
      <c r="I49" s="244"/>
      <c r="J49" s="244"/>
      <c r="K49" s="244"/>
      <c r="L49" s="244"/>
      <c r="M49" s="244"/>
      <c r="N49" s="244"/>
      <c r="O49" s="244"/>
      <c r="P49" s="244"/>
      <c r="Q49" s="244"/>
      <c r="R49" s="244"/>
      <c r="S49" s="244"/>
      <c r="T49" s="244"/>
      <c r="U49" s="244"/>
      <c r="V49" s="245"/>
      <c r="W49" s="2"/>
      <c r="X49" s="2"/>
      <c r="Y49" s="246" t="s">
        <v>12</v>
      </c>
      <c r="Z49" s="246"/>
      <c r="AA49" s="246"/>
      <c r="AB49" s="246"/>
      <c r="AC49" s="246"/>
      <c r="AD49" s="246"/>
      <c r="AE49" s="246"/>
      <c r="AF49" s="246"/>
      <c r="AG49" s="246"/>
      <c r="AH49" s="246"/>
      <c r="AI49" s="246"/>
      <c r="AJ49" s="246"/>
      <c r="AK49" s="246"/>
      <c r="AL49" s="246"/>
      <c r="AM49" s="246"/>
      <c r="AN49" s="246"/>
      <c r="AO49" s="246"/>
      <c r="AP49" s="246"/>
      <c r="AQ49" s="246"/>
      <c r="AR49" s="246"/>
      <c r="AS49" s="246"/>
      <c r="AT49" s="2"/>
      <c r="AU49" s="161"/>
      <c r="AV49" s="161"/>
      <c r="AW49" s="161"/>
      <c r="AX49" s="161"/>
      <c r="AY49" s="161"/>
      <c r="AZ49" s="161"/>
      <c r="BA49" s="161"/>
      <c r="BB49" s="161"/>
      <c r="BC49" s="161"/>
      <c r="BD49" s="161"/>
      <c r="BE49" s="161"/>
      <c r="BF49" s="161"/>
      <c r="BG49" s="161"/>
      <c r="BH49" s="161"/>
    </row>
    <row r="50" spans="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161"/>
      <c r="AV50" s="161"/>
      <c r="AW50" s="161"/>
      <c r="AX50" s="161"/>
      <c r="AY50" s="161"/>
      <c r="AZ50" s="161"/>
      <c r="BA50" s="161"/>
      <c r="BB50" s="161"/>
      <c r="BC50" s="161"/>
      <c r="BD50" s="161"/>
      <c r="BE50" s="161"/>
      <c r="BF50" s="161"/>
      <c r="BG50" s="161"/>
      <c r="BH50" s="161"/>
    </row>
  </sheetData>
  <sheetProtection algorithmName="SHA-512" hashValue="mz+LwK2ZsG34TQvZWFg2LYxfUc79dOSDRXfhxNtjCeWe4H8wQoKIz7LmbZ5oNF3p55Mb6TIpEkdutVXo1FLh2g==" saltValue="Gs8UNtdUt+Q1gR/vYHxgng==" spinCount="100000" sheet="1" objects="1" scenarios="1"/>
  <mergeCells count="87">
    <mergeCell ref="M43:V43"/>
    <mergeCell ref="AW14:BF15"/>
    <mergeCell ref="B2:AS3"/>
    <mergeCell ref="B5:AS5"/>
    <mergeCell ref="B7:G7"/>
    <mergeCell ref="H7:AS7"/>
    <mergeCell ref="B8:G8"/>
    <mergeCell ref="H8:AS8"/>
    <mergeCell ref="B9:AS9"/>
    <mergeCell ref="B10:AS10"/>
    <mergeCell ref="B11:AS11"/>
    <mergeCell ref="B14:AS14"/>
    <mergeCell ref="AA15:AD15"/>
    <mergeCell ref="B16:G16"/>
    <mergeCell ref="H16:Q16"/>
    <mergeCell ref="AF16:AS20"/>
    <mergeCell ref="S16:V16"/>
    <mergeCell ref="W16:Z16"/>
    <mergeCell ref="AA16:AD16"/>
    <mergeCell ref="W17:Z17"/>
    <mergeCell ref="W18:Z18"/>
    <mergeCell ref="W19:Z19"/>
    <mergeCell ref="W20:Z20"/>
    <mergeCell ref="S20:V20"/>
    <mergeCell ref="S19:V19"/>
    <mergeCell ref="S18:V18"/>
    <mergeCell ref="S17:V17"/>
    <mergeCell ref="AA17:AD17"/>
    <mergeCell ref="AA18:AD18"/>
    <mergeCell ref="B18:Q20"/>
    <mergeCell ref="B23:Q23"/>
    <mergeCell ref="AF32:AL32"/>
    <mergeCell ref="AM32:AS32"/>
    <mergeCell ref="AF28:AL28"/>
    <mergeCell ref="AM28:AS28"/>
    <mergeCell ref="AF29:AL29"/>
    <mergeCell ref="AM29:AS29"/>
    <mergeCell ref="AF30:AL30"/>
    <mergeCell ref="AM30:AS30"/>
    <mergeCell ref="AF26:AL26"/>
    <mergeCell ref="AM26:AS26"/>
    <mergeCell ref="AF22:AS22"/>
    <mergeCell ref="Y36:AS42"/>
    <mergeCell ref="Y43:AS43"/>
    <mergeCell ref="B48:V49"/>
    <mergeCell ref="Y49:AS49"/>
    <mergeCell ref="AF27:AL27"/>
    <mergeCell ref="AM27:AS27"/>
    <mergeCell ref="AF31:AL31"/>
    <mergeCell ref="AM31:AS31"/>
    <mergeCell ref="B30:Q31"/>
    <mergeCell ref="Y35:AS35"/>
    <mergeCell ref="B24:Q28"/>
    <mergeCell ref="B35:K35"/>
    <mergeCell ref="M35:V35"/>
    <mergeCell ref="B36:K42"/>
    <mergeCell ref="M36:V42"/>
    <mergeCell ref="B43:K43"/>
    <mergeCell ref="AF24:AL24"/>
    <mergeCell ref="AM24:AS24"/>
    <mergeCell ref="AF25:AL25"/>
    <mergeCell ref="AM25:AS25"/>
    <mergeCell ref="S21:V21"/>
    <mergeCell ref="W21:Z21"/>
    <mergeCell ref="S24:V24"/>
    <mergeCell ref="W24:Z24"/>
    <mergeCell ref="AA24:AD24"/>
    <mergeCell ref="S25:V25"/>
    <mergeCell ref="W25:Z25"/>
    <mergeCell ref="AA25:AD25"/>
    <mergeCell ref="AA19:AD19"/>
    <mergeCell ref="AA20:AD20"/>
    <mergeCell ref="AA21:AD21"/>
    <mergeCell ref="AA22:AD22"/>
    <mergeCell ref="S23:V23"/>
    <mergeCell ref="W23:Z23"/>
    <mergeCell ref="AA23:AD23"/>
    <mergeCell ref="S26:V26"/>
    <mergeCell ref="W26:Z26"/>
    <mergeCell ref="AA26:AD26"/>
    <mergeCell ref="S30:AD32"/>
    <mergeCell ref="S27:V27"/>
    <mergeCell ref="W27:Z27"/>
    <mergeCell ref="AA27:AD27"/>
    <mergeCell ref="S28:V28"/>
    <mergeCell ref="W28:Z28"/>
    <mergeCell ref="AA28:AD28"/>
  </mergeCells>
  <conditionalFormatting sqref="AE25:AE32">
    <cfRule type="expression" dxfId="17" priority="1">
      <formula>AE25="✓"</formula>
    </cfRule>
    <cfRule type="expression" dxfId="16" priority="2">
      <formula>AE25="✕"</formula>
    </cfRule>
  </conditionalFormatting>
  <hyperlinks>
    <hyperlink ref="B30:Q31" r:id="rId1" display="Watch the demo on YouTube" xr:uid="{2D9F1B57-5CF4-48BA-98CB-6F9A92D9143C}"/>
    <hyperlink ref="B36:J42" r:id="rId2" display="Click here for more info" xr:uid="{25986C17-898B-43DF-A711-758B09348816}"/>
  </hyperlinks>
  <pageMargins left="0.7" right="0.7" top="0.75" bottom="0.75" header="0.3" footer="0.3"/>
  <pageSetup paperSize="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3191B-934D-4EAE-AF53-AA82C5B49C36}">
  <sheetPr>
    <tabColor rgb="FF0070C0"/>
  </sheetPr>
  <dimension ref="A1:DC2602"/>
  <sheetViews>
    <sheetView zoomScaleNormal="100" workbookViewId="0">
      <pane ySplit="8" topLeftCell="A9" activePane="bottomLeft" state="frozen"/>
      <selection pane="bottomLeft"/>
    </sheetView>
  </sheetViews>
  <sheetFormatPr defaultColWidth="0" defaultRowHeight="15" zeroHeight="1" x14ac:dyDescent="0.25"/>
  <cols>
    <col min="1" max="1" width="2.5703125" style="1" customWidth="1"/>
    <col min="2" max="10" width="9.42578125" style="1" customWidth="1"/>
    <col min="11" max="11" width="2.5703125" style="1" customWidth="1"/>
    <col min="12" max="19" width="9.42578125" style="1" customWidth="1"/>
    <col min="20" max="20" width="2.5703125" style="1" customWidth="1"/>
    <col min="21" max="21" width="14.7109375" style="1" customWidth="1"/>
    <col min="22" max="22" width="2.5703125" style="1" customWidth="1"/>
    <col min="23" max="23" width="8.85546875" style="1" hidden="1" customWidth="1"/>
    <col min="24" max="24" width="2.5703125" style="1" hidden="1" customWidth="1"/>
    <col min="25" max="25" width="8.85546875" style="1" hidden="1" customWidth="1"/>
    <col min="26" max="26" width="2.5703125" style="1" hidden="1" customWidth="1"/>
    <col min="27" max="27" width="11.5703125" style="1" hidden="1" customWidth="1"/>
    <col min="28" max="28" width="2.5703125" style="1" hidden="1" customWidth="1"/>
    <col min="29" max="36" width="9.42578125" style="1" hidden="1" customWidth="1"/>
    <col min="37" max="37" width="2.5703125" style="1" hidden="1" customWidth="1"/>
    <col min="38" max="45" width="9.42578125" style="1" hidden="1" customWidth="1"/>
    <col min="46" max="46" width="2.5703125" style="1" hidden="1" customWidth="1"/>
    <col min="47" max="54" width="9.42578125" style="1" hidden="1" customWidth="1"/>
    <col min="55" max="55" width="2.5703125" style="1" hidden="1" customWidth="1"/>
    <col min="56" max="56" width="9.42578125" style="1" hidden="1" customWidth="1"/>
    <col min="57" max="57" width="2.5703125" style="1" hidden="1" customWidth="1"/>
    <col min="58" max="65" width="8.85546875" style="1" hidden="1" customWidth="1"/>
    <col min="66" max="66" width="2.5703125" style="1" hidden="1" customWidth="1"/>
    <col min="67" max="74" width="8.85546875" style="1" hidden="1" customWidth="1"/>
    <col min="75" max="75" width="2.5703125" style="1" hidden="1" customWidth="1"/>
    <col min="76" max="76" width="28.5703125" style="1" hidden="1" customWidth="1"/>
    <col min="77" max="77" width="2.85546875" style="1" hidden="1" customWidth="1"/>
    <col min="78" max="78" width="35.7109375" style="1" hidden="1" customWidth="1"/>
    <col min="79" max="79" width="2.85546875" style="1" hidden="1" customWidth="1"/>
    <col min="80" max="80" width="10.7109375" style="1" hidden="1" customWidth="1"/>
    <col min="81" max="81" width="11.42578125" style="1" hidden="1" customWidth="1"/>
    <col min="82" max="82" width="2.85546875" style="1" hidden="1" customWidth="1"/>
    <col min="83" max="86" width="8.85546875" style="1" hidden="1" customWidth="1"/>
    <col min="87" max="87" width="2.85546875" style="1" hidden="1" customWidth="1"/>
    <col min="88" max="88" width="11.5703125" style="1" hidden="1" customWidth="1"/>
    <col min="89" max="90" width="8.85546875" style="1" hidden="1" customWidth="1"/>
    <col min="91" max="91" width="2.85546875" style="1" hidden="1" customWidth="1"/>
    <col min="92" max="92" width="5.28515625" style="1" hidden="1" customWidth="1"/>
    <col min="93" max="94" width="7.85546875" style="1" hidden="1" customWidth="1"/>
    <col min="95" max="96" width="9.42578125" style="1" hidden="1" customWidth="1"/>
    <col min="97" max="98" width="13.7109375" style="1" hidden="1" customWidth="1"/>
    <col min="99" max="99" width="2.85546875" style="1" hidden="1" customWidth="1"/>
    <col min="100" max="100" width="8.42578125" style="1" hidden="1" customWidth="1"/>
    <col min="101" max="101" width="2.85546875" style="1" hidden="1" customWidth="1"/>
    <col min="102" max="102" width="8.42578125" style="1" hidden="1" customWidth="1"/>
    <col min="103" max="107" width="2.85546875" style="1" hidden="1" customWidth="1"/>
    <col min="108" max="16384" width="8.85546875" style="1" hidden="1"/>
  </cols>
  <sheetData>
    <row r="1" spans="1:102" x14ac:dyDescent="0.25">
      <c r="A1" s="2"/>
      <c r="B1" s="2"/>
      <c r="C1" s="2"/>
      <c r="D1" s="2"/>
      <c r="E1" s="2"/>
      <c r="F1" s="2"/>
      <c r="G1" s="2"/>
      <c r="H1" s="2"/>
      <c r="I1" s="2"/>
      <c r="J1" s="2"/>
      <c r="K1" s="2"/>
      <c r="L1" s="2"/>
      <c r="M1" s="2"/>
      <c r="N1" s="2"/>
      <c r="O1" s="2"/>
      <c r="P1" s="2"/>
      <c r="Q1" s="2"/>
      <c r="R1" s="2"/>
      <c r="S1" s="2"/>
      <c r="T1" s="2"/>
      <c r="U1" s="2"/>
      <c r="V1" s="2"/>
      <c r="AC1" s="19"/>
      <c r="AG1" s="19"/>
    </row>
    <row r="2" spans="1:102" x14ac:dyDescent="0.25">
      <c r="A2" s="2"/>
      <c r="B2" s="288" t="s">
        <v>23</v>
      </c>
      <c r="C2" s="289"/>
      <c r="D2" s="289"/>
      <c r="E2" s="290"/>
      <c r="F2" s="20" t="str">
        <f>$AC2</f>
        <v>Completely</v>
      </c>
      <c r="G2" s="32" t="s">
        <v>35</v>
      </c>
      <c r="H2" s="277" t="s">
        <v>36</v>
      </c>
      <c r="I2" s="278"/>
      <c r="J2" s="279"/>
      <c r="K2" s="2"/>
      <c r="L2" s="20" t="str">
        <f>$AG2</f>
        <v>All</v>
      </c>
      <c r="M2" s="32" t="s">
        <v>28</v>
      </c>
      <c r="N2" s="277" t="s">
        <v>97</v>
      </c>
      <c r="O2" s="278"/>
      <c r="P2" s="278"/>
      <c r="Q2" s="278"/>
      <c r="R2" s="278"/>
      <c r="S2" s="279"/>
      <c r="T2" s="2"/>
      <c r="U2" s="315" t="s">
        <v>37</v>
      </c>
      <c r="V2" s="2"/>
      <c r="AA2" s="77">
        <f ca="1">TODAY()</f>
        <v>44664</v>
      </c>
      <c r="AC2" s="16" t="s">
        <v>30</v>
      </c>
      <c r="AD2" s="152">
        <f>IF(OR('Intro &amp; Setup'!$W17="", ISNUMBER('Intro &amp; Setup'!$W17)=FALSE, 'Intro &amp; Setup'!$W17&lt;0, 'Intro &amp; Setup'!$W17&gt;1), $AE2, 'Intro &amp; Setup'!$W17)</f>
        <v>1</v>
      </c>
      <c r="AE2" s="152">
        <v>1</v>
      </c>
      <c r="AF2" s="115"/>
      <c r="AG2" s="153" t="s">
        <v>24</v>
      </c>
      <c r="AH2" s="152">
        <f>IF(OR('Intro &amp; Setup'!$W24="", ISNUMBER('Intro &amp; Setup'!$W24)=FALSE, 'Intro &amp; Setup'!$W24&lt;0, 'Intro &amp; Setup'!$W24&gt;1), $AI2, 'Intro &amp; Setup'!$W24)</f>
        <v>1</v>
      </c>
      <c r="AI2" s="33">
        <v>1</v>
      </c>
      <c r="CJ2" s="78">
        <v>4.1666666666666664E-2</v>
      </c>
      <c r="CK2" s="19" t="s">
        <v>61</v>
      </c>
    </row>
    <row r="3" spans="1:102" x14ac:dyDescent="0.25">
      <c r="A3" s="2"/>
      <c r="B3" s="291"/>
      <c r="C3" s="292"/>
      <c r="D3" s="292"/>
      <c r="E3" s="293"/>
      <c r="F3" s="21" t="str">
        <f t="shared" ref="F3:F6" si="0">$AC3</f>
        <v>Somewhat</v>
      </c>
      <c r="G3" s="32" t="s">
        <v>35</v>
      </c>
      <c r="H3" s="280"/>
      <c r="I3" s="281"/>
      <c r="J3" s="282"/>
      <c r="K3" s="2"/>
      <c r="L3" s="21" t="str">
        <f t="shared" ref="L3:L6" si="1">$AG3</f>
        <v>Most</v>
      </c>
      <c r="M3" s="32" t="s">
        <v>28</v>
      </c>
      <c r="N3" s="280"/>
      <c r="O3" s="281"/>
      <c r="P3" s="281"/>
      <c r="Q3" s="281"/>
      <c r="R3" s="281"/>
      <c r="S3" s="282"/>
      <c r="T3" s="2"/>
      <c r="U3" s="316"/>
      <c r="V3" s="2"/>
      <c r="AC3" s="17" t="s">
        <v>31</v>
      </c>
      <c r="AD3" s="154">
        <f>IF(OR('Intro &amp; Setup'!$W18="", ISNUMBER('Intro &amp; Setup'!$W18)=FALSE, 'Intro &amp; Setup'!$W18&lt;0, 'Intro &amp; Setup'!$W18&gt;1), $AE3, 'Intro &amp; Setup'!$W18)</f>
        <v>0.75</v>
      </c>
      <c r="AE3" s="154">
        <v>0.75</v>
      </c>
      <c r="AF3" s="115"/>
      <c r="AG3" s="155" t="s">
        <v>25</v>
      </c>
      <c r="AH3" s="154">
        <f>IF(OR('Intro &amp; Setup'!$W25="", ISNUMBER('Intro &amp; Setup'!$W25)=FALSE, 'Intro &amp; Setup'!$W25&lt;0, 'Intro &amp; Setup'!$W25&gt;1), $AI3, 'Intro &amp; Setup'!$W25)</f>
        <v>0.75</v>
      </c>
      <c r="AI3" s="34">
        <v>0.75</v>
      </c>
      <c r="BX3" s="31" t="s">
        <v>42</v>
      </c>
      <c r="BY3" s="31"/>
      <c r="BZ3" s="116">
        <f ca="1">YEAR($CJ$9)</f>
        <v>2022</v>
      </c>
      <c r="CA3" s="94"/>
      <c r="CB3" s="31" t="s">
        <v>41</v>
      </c>
      <c r="CC3" s="31" t="s">
        <v>40</v>
      </c>
      <c r="CE3" s="31" t="s">
        <v>43</v>
      </c>
      <c r="CF3" s="31" t="s">
        <v>44</v>
      </c>
      <c r="CG3" s="31" t="s">
        <v>45</v>
      </c>
      <c r="CH3" s="31" t="s">
        <v>46</v>
      </c>
      <c r="CV3" s="78">
        <f ca="1">IF(SUM(CV$9:CV$1470)=0, "", IFERROR(SUM(CV$9:CV$1470), ""))</f>
        <v>3.75</v>
      </c>
      <c r="CX3" s="78">
        <f ca="1">IF(SUM(CX$9:CX$1470)=0, "", IFERROR(SUM(CX$9:CX$1470), ""))</f>
        <v>2.8385416666666656</v>
      </c>
    </row>
    <row r="4" spans="1:102" x14ac:dyDescent="0.25">
      <c r="A4" s="2"/>
      <c r="B4" s="318" t="str">
        <f>IF('Intro &amp; Setup'!$H$16="", "", 'Intro &amp; Setup'!$H$16)</f>
        <v>Your Business</v>
      </c>
      <c r="C4" s="318"/>
      <c r="D4" s="318"/>
      <c r="E4" s="318"/>
      <c r="F4" s="22" t="str">
        <f t="shared" si="0"/>
        <v>Half Way</v>
      </c>
      <c r="G4" s="32" t="s">
        <v>35</v>
      </c>
      <c r="H4" s="280"/>
      <c r="I4" s="281"/>
      <c r="J4" s="282"/>
      <c r="K4" s="2"/>
      <c r="L4" s="22" t="str">
        <f t="shared" si="1"/>
        <v>Half</v>
      </c>
      <c r="M4" s="32" t="s">
        <v>28</v>
      </c>
      <c r="N4" s="280"/>
      <c r="O4" s="281"/>
      <c r="P4" s="281"/>
      <c r="Q4" s="281"/>
      <c r="R4" s="281"/>
      <c r="S4" s="282"/>
      <c r="T4" s="2"/>
      <c r="U4" s="316"/>
      <c r="V4" s="2"/>
      <c r="AC4" s="17" t="s">
        <v>32</v>
      </c>
      <c r="AD4" s="154">
        <f>IF(OR('Intro &amp; Setup'!$W19="", ISNUMBER('Intro &amp; Setup'!$W19)=FALSE, 'Intro &amp; Setup'!$W19&lt;0, 'Intro &amp; Setup'!$W19&gt;1), $AE4, 'Intro &amp; Setup'!$W19)</f>
        <v>0.5</v>
      </c>
      <c r="AE4" s="154">
        <v>0.5</v>
      </c>
      <c r="AF4" s="115"/>
      <c r="AG4" s="155" t="s">
        <v>26</v>
      </c>
      <c r="AH4" s="154">
        <f>IF(OR('Intro &amp; Setup'!$W26="", ISNUMBER('Intro &amp; Setup'!$W26)=FALSE, 'Intro &amp; Setup'!$W26&lt;0, 'Intro &amp; Setup'!$W26&gt;1), $AI4, 'Intro &amp; Setup'!$W26)</f>
        <v>0.5</v>
      </c>
      <c r="AI4" s="34">
        <v>0.5</v>
      </c>
      <c r="BO4" s="91">
        <f>(24-COUNTIF(BO$9:BO$32, ""))/24</f>
        <v>0.375</v>
      </c>
      <c r="BP4" s="92">
        <f t="shared" ref="BP4:BV4" si="2">(24-COUNTIF(BP$9:BP$32, ""))/24</f>
        <v>0.375</v>
      </c>
      <c r="BQ4" s="92">
        <f t="shared" si="2"/>
        <v>0.375</v>
      </c>
      <c r="BR4" s="92">
        <f t="shared" si="2"/>
        <v>0.375</v>
      </c>
      <c r="BS4" s="92">
        <f t="shared" si="2"/>
        <v>0.375</v>
      </c>
      <c r="BT4" s="92">
        <f t="shared" si="2"/>
        <v>0</v>
      </c>
      <c r="BU4" s="92">
        <f t="shared" si="2"/>
        <v>0</v>
      </c>
      <c r="BV4" s="93">
        <f t="shared" si="2"/>
        <v>0</v>
      </c>
      <c r="BX4" s="95" t="s">
        <v>47</v>
      </c>
      <c r="BZ4" s="96">
        <f ca="1">IF(CB4="Sat", CC4+2, IF(CB4="Sun", CC4+1, CC4))</f>
        <v>44564</v>
      </c>
      <c r="CA4" s="97"/>
      <c r="CB4" s="88" t="str">
        <f t="shared" ref="CB4:CB11" ca="1" si="3">TEXT(CC4, "ddd")</f>
        <v>Sat</v>
      </c>
      <c r="CC4" s="98">
        <f ca="1">DATE(BZ3, MONTH(1), DAY(1))</f>
        <v>44562</v>
      </c>
      <c r="CE4" s="16" t="s">
        <v>15</v>
      </c>
      <c r="CF4" s="16">
        <v>0</v>
      </c>
      <c r="CG4" s="16">
        <v>0</v>
      </c>
      <c r="CH4" s="16">
        <v>3</v>
      </c>
    </row>
    <row r="5" spans="1:102" x14ac:dyDescent="0.25">
      <c r="A5" s="2"/>
      <c r="B5" s="2"/>
      <c r="C5" s="2"/>
      <c r="D5" s="2"/>
      <c r="E5" s="2"/>
      <c r="F5" s="23" t="str">
        <f t="shared" si="0"/>
        <v>Slightly</v>
      </c>
      <c r="G5" s="32" t="s">
        <v>35</v>
      </c>
      <c r="H5" s="280"/>
      <c r="I5" s="281"/>
      <c r="J5" s="282"/>
      <c r="K5" s="2"/>
      <c r="L5" s="23" t="str">
        <f t="shared" si="1"/>
        <v>Some</v>
      </c>
      <c r="M5" s="32" t="s">
        <v>28</v>
      </c>
      <c r="N5" s="280"/>
      <c r="O5" s="281"/>
      <c r="P5" s="281"/>
      <c r="Q5" s="281"/>
      <c r="R5" s="281"/>
      <c r="S5" s="282"/>
      <c r="T5" s="2"/>
      <c r="U5" s="316"/>
      <c r="V5" s="2"/>
      <c r="AC5" s="17" t="s">
        <v>34</v>
      </c>
      <c r="AD5" s="154">
        <f>IF(OR('Intro &amp; Setup'!$W20="", ISNUMBER('Intro &amp; Setup'!$W20)=FALSE, 'Intro &amp; Setup'!$W20&lt;0, 'Intro &amp; Setup'!$W20&gt;1), $AE5, 'Intro &amp; Setup'!$W20)</f>
        <v>0.25</v>
      </c>
      <c r="AE5" s="154">
        <v>0.25</v>
      </c>
      <c r="AF5" s="115"/>
      <c r="AG5" s="155" t="s">
        <v>27</v>
      </c>
      <c r="AH5" s="154">
        <f>IF(OR('Intro &amp; Setup'!$W27="", ISNUMBER('Intro &amp; Setup'!$W27)=FALSE, 'Intro &amp; Setup'!$W27&lt;0, 'Intro &amp; Setup'!$W27&gt;1), $AI5, 'Intro &amp; Setup'!$W27)</f>
        <v>0.25</v>
      </c>
      <c r="AI5" s="34">
        <v>0.25</v>
      </c>
      <c r="BX5" s="99" t="s">
        <v>48</v>
      </c>
      <c r="BZ5" s="100">
        <f ca="1">CC5-INDEX(CH4:CH10, MATCH(CB5, CE4:CE10, 0))</f>
        <v>44666</v>
      </c>
      <c r="CA5" s="97"/>
      <c r="CB5" s="89" t="str">
        <f t="shared" ca="1" si="3"/>
        <v>Sun</v>
      </c>
      <c r="CC5" s="101">
        <f ca="1">DATE(YEAR(CC4),MONTH(DATE(YEAR(CC4),MONTH(1),DAY(1)))+((INT(((MOD((19*(MOD(YEAR(CC4),19))+(INT(YEAR(CC4)/100))-(INT(INT(YEAR(CC4)/100)/4))-(INT(((INT(YEAR(CC4)/100))-(INT(((INT(YEAR(CC4)/100))+8)/25))+1)/3))+15),30))+(MOD((32+2*(MOD(INT(YEAR(CC4)/100),4))+2*(INT((MOD(YEAR(CC4),100))/4))-(MOD((19*(MOD(YEAR(CC4),19))+(INT(YEAR(CC4)/100))-(INT(INT(YEAR(CC4)/100)/4))-(INT(((INT(YEAR(CC4)/100))-(INT(((INT(YEAR(CC4)/100))+8)/25))+1)/3))+15),30))-(MOD((MOD(YEAR(CC4),100)),4))),7))-7*(INT(((MOD(YEAR(CC4),19))+11*(MOD((19*(MOD(YEAR(CC4),19))+(INT(YEAR(CC4)/100))-(INT(INT(YEAR(CC4)/100)/4))-(INT(((INT(YEAR(CC4)/100))-(INT(((INT(YEAR(CC4)/100))+8)/25))+1)/3))+15),30))+22*(MOD((32+2*(MOD(INT(YEAR(CC4)/100),4))+2*(INT((MOD(YEAR(CC4),100))/4))-(MOD((19*(MOD(YEAR(CC4),19))+(INT(YEAR(CC4)/100))-(INT(INT(YEAR(CC4)/100)/4))-(INT(((INT(YEAR(CC4)/100))-(INT(((INT(YEAR(CC4)/100))+8)/25))+1)/3))+15),30))-(MOD((MOD(YEAR(CC4),100)),4))),7)))/451))+114)/31))-1),DAY(DATE(YEAR(CC4),MONTH(1),DAY(1)))+(((MOD(((MOD((19*(MOD(YEAR(CC4),19))+(INT(YEAR(CC4)/100))-(INT(INT(YEAR(CC4)/100)/4))-(INT(((INT(YEAR(CC4)/100))-(INT(((INT(YEAR(CC4)/100))+8)/25))+1)/3))+15),30))+(MOD((32+2*(MOD(INT(YEAR(CC4)/100),4))+2*(INT((MOD(YEAR(CC4),100))/4))-(MOD((19*(MOD(YEAR(CC4),19))+(INT(YEAR(CC4)/100))-(INT(INT(YEAR(CC4)/100)/4))-(INT(((INT(YEAR(CC4)/100))-(INT(((INT(YEAR(CC4)/100))+8)/25))+1)/3))+15),30))-(MOD((MOD(YEAR(CC4),100)),4))),7))-7*(INT(((MOD(YEAR(CC4),19))+11*(MOD((19*(MOD(YEAR(CC4),19))+(INT(YEAR(CC4)/100))-(INT(INT(YEAR(CC4)/100)/4))-(INT(((INT(YEAR(CC4)/100))-(INT(((INT(YEAR(CC4)/100))+8)/25))+1)/3))+15),30))+22*(MOD((32+2*(MOD(INT(YEAR(CC4)/100),4))+2*(INT((MOD(YEAR(CC4),100))/4))-(MOD((19*(MOD(YEAR(CC4),19))+(INT(YEAR(CC4)/100))-(INT(INT(YEAR(CC4)/100)/4))-(INT(((INT(YEAR(CC4)/100))-(INT(((INT(YEAR(CC4)/100))+8)/25))+1)/3))+15),30))-(MOD((MOD(YEAR(CC4),100)),4))),7)))/451))+114),31))+1)-1))</f>
        <v>44668</v>
      </c>
      <c r="CE5" s="17" t="s">
        <v>16</v>
      </c>
      <c r="CF5" s="17">
        <v>1</v>
      </c>
      <c r="CG5" s="17">
        <v>6</v>
      </c>
      <c r="CH5" s="17">
        <v>4</v>
      </c>
    </row>
    <row r="6" spans="1:102" x14ac:dyDescent="0.25">
      <c r="A6" s="2"/>
      <c r="B6" s="2"/>
      <c r="C6" s="26"/>
      <c r="D6" s="26"/>
      <c r="E6" s="26"/>
      <c r="F6" s="24" t="str">
        <f t="shared" si="0"/>
        <v>Not Really</v>
      </c>
      <c r="G6" s="32" t="s">
        <v>35</v>
      </c>
      <c r="H6" s="283"/>
      <c r="I6" s="284"/>
      <c r="J6" s="285"/>
      <c r="K6" s="2"/>
      <c r="L6" s="24" t="str">
        <f t="shared" si="1"/>
        <v>None</v>
      </c>
      <c r="M6" s="32" t="s">
        <v>28</v>
      </c>
      <c r="N6" s="283"/>
      <c r="O6" s="284"/>
      <c r="P6" s="284"/>
      <c r="Q6" s="284"/>
      <c r="R6" s="284"/>
      <c r="S6" s="285"/>
      <c r="T6" s="2"/>
      <c r="U6" s="317"/>
      <c r="V6" s="2"/>
      <c r="AC6" s="18" t="s">
        <v>33</v>
      </c>
      <c r="AD6" s="156">
        <f>IF(OR('Intro &amp; Setup'!$W21="", ISNUMBER('Intro &amp; Setup'!$W21)=FALSE, 'Intro &amp; Setup'!$W21&lt;0, 'Intro &amp; Setup'!$W21&gt;1), $AE6, 'Intro &amp; Setup'!$W21)</f>
        <v>0.1</v>
      </c>
      <c r="AE6" s="156">
        <v>0.1</v>
      </c>
      <c r="AF6" s="115"/>
      <c r="AG6" s="157" t="s">
        <v>91</v>
      </c>
      <c r="AH6" s="156">
        <f>IF(OR('Intro &amp; Setup'!$W28="", ISNUMBER('Intro &amp; Setup'!$W28)=FALSE, 'Intro &amp; Setup'!$W28&lt;0, 'Intro &amp; Setup'!$W28&gt;1), $AI6, 'Intro &amp; Setup'!$W28)</f>
        <v>0</v>
      </c>
      <c r="AI6" s="35">
        <v>0</v>
      </c>
      <c r="BO6" s="91">
        <f>SUM(BO$9:BO$32)</f>
        <v>0.28385416666666663</v>
      </c>
      <c r="BP6" s="92">
        <f t="shared" ref="BP6:BV6" si="4">SUM(BP$9:BP$32)</f>
        <v>0.28385416666666663</v>
      </c>
      <c r="BQ6" s="92">
        <f t="shared" si="4"/>
        <v>0.28385416666666663</v>
      </c>
      <c r="BR6" s="92">
        <f t="shared" si="4"/>
        <v>0.28385416666666663</v>
      </c>
      <c r="BS6" s="92">
        <f t="shared" si="4"/>
        <v>0.28385416666666663</v>
      </c>
      <c r="BT6" s="92">
        <f t="shared" si="4"/>
        <v>0</v>
      </c>
      <c r="BU6" s="92">
        <f t="shared" si="4"/>
        <v>0</v>
      </c>
      <c r="BV6" s="93">
        <f t="shared" si="4"/>
        <v>0</v>
      </c>
      <c r="BX6" s="99" t="s">
        <v>49</v>
      </c>
      <c r="BZ6" s="100">
        <f ca="1">BZ5+3</f>
        <v>44669</v>
      </c>
      <c r="CA6" s="97"/>
      <c r="CB6" s="89" t="str">
        <f t="shared" ca="1" si="3"/>
        <v>Sun</v>
      </c>
      <c r="CC6" s="101">
        <f ca="1">CC5</f>
        <v>44668</v>
      </c>
      <c r="CE6" s="17" t="s">
        <v>17</v>
      </c>
      <c r="CF6" s="17">
        <v>2</v>
      </c>
      <c r="CG6" s="17">
        <v>5</v>
      </c>
      <c r="CH6" s="17">
        <v>5</v>
      </c>
      <c r="CV6" s="160">
        <f>MAX('Current Jobs'!$R$11:$R$510)</f>
        <v>4</v>
      </c>
    </row>
    <row r="7" spans="1:102" x14ac:dyDescent="0.25">
      <c r="A7" s="2"/>
      <c r="B7" s="25" t="s">
        <v>14</v>
      </c>
      <c r="C7" s="2"/>
      <c r="D7" s="2"/>
      <c r="E7" s="2"/>
      <c r="F7" s="2"/>
      <c r="G7" s="2"/>
      <c r="H7" s="2"/>
      <c r="I7" s="2"/>
      <c r="J7" s="2"/>
      <c r="K7" s="2"/>
      <c r="L7" s="2"/>
      <c r="M7" s="2"/>
      <c r="N7" s="2"/>
      <c r="O7" s="2"/>
      <c r="P7" s="2"/>
      <c r="Q7" s="2"/>
      <c r="R7" s="2"/>
      <c r="S7" s="2"/>
      <c r="T7" s="2"/>
      <c r="U7" s="2"/>
      <c r="V7" s="2"/>
      <c r="BX7" s="99" t="s">
        <v>50</v>
      </c>
      <c r="BZ7" s="100">
        <f ca="1">CC7+INDEX(CG4:CG10, MATCH(CB7, CE4:CE10, 0))</f>
        <v>44683</v>
      </c>
      <c r="CA7" s="97"/>
      <c r="CB7" s="89" t="str">
        <f t="shared" ca="1" si="3"/>
        <v>Sun</v>
      </c>
      <c r="CC7" s="101">
        <f ca="1">DATE(BZ3, 5, 1)</f>
        <v>44682</v>
      </c>
      <c r="CE7" s="17" t="s">
        <v>18</v>
      </c>
      <c r="CF7" s="17">
        <v>3</v>
      </c>
      <c r="CG7" s="17">
        <v>4</v>
      </c>
      <c r="CH7" s="17">
        <v>6</v>
      </c>
    </row>
    <row r="8" spans="1:102" x14ac:dyDescent="0.25">
      <c r="A8" s="2"/>
      <c r="B8" s="173" t="s">
        <v>13</v>
      </c>
      <c r="C8" s="169" t="s">
        <v>15</v>
      </c>
      <c r="D8" s="170" t="s">
        <v>16</v>
      </c>
      <c r="E8" s="170" t="s">
        <v>17</v>
      </c>
      <c r="F8" s="170" t="s">
        <v>18</v>
      </c>
      <c r="G8" s="170" t="s">
        <v>19</v>
      </c>
      <c r="H8" s="170" t="s">
        <v>20</v>
      </c>
      <c r="I8" s="170" t="s">
        <v>21</v>
      </c>
      <c r="J8" s="171" t="s">
        <v>22</v>
      </c>
      <c r="K8" s="2"/>
      <c r="L8" s="169" t="s">
        <v>15</v>
      </c>
      <c r="M8" s="170" t="s">
        <v>16</v>
      </c>
      <c r="N8" s="170" t="s">
        <v>17</v>
      </c>
      <c r="O8" s="170" t="s">
        <v>18</v>
      </c>
      <c r="P8" s="170" t="s">
        <v>19</v>
      </c>
      <c r="Q8" s="170" t="s">
        <v>20</v>
      </c>
      <c r="R8" s="170" t="s">
        <v>21</v>
      </c>
      <c r="S8" s="171" t="s">
        <v>22</v>
      </c>
      <c r="T8" s="2"/>
      <c r="U8" s="172" t="s">
        <v>38</v>
      </c>
      <c r="V8" s="2"/>
      <c r="Y8" s="31" t="s">
        <v>29</v>
      </c>
      <c r="AA8" s="31" t="s">
        <v>39</v>
      </c>
      <c r="AC8" s="31" t="str">
        <f>$C$8</f>
        <v>Mon</v>
      </c>
      <c r="AD8" s="31" t="str">
        <f>$D$8</f>
        <v>Tue</v>
      </c>
      <c r="AE8" s="31" t="str">
        <f>$E$8</f>
        <v>Wed</v>
      </c>
      <c r="AF8" s="31" t="str">
        <f>$F$8</f>
        <v>Thu</v>
      </c>
      <c r="AG8" s="31" t="str">
        <f>$G$8</f>
        <v>Fri</v>
      </c>
      <c r="AH8" s="31" t="str">
        <f>$H$8</f>
        <v>Sat</v>
      </c>
      <c r="AI8" s="31" t="str">
        <f>$I$8</f>
        <v>Sun</v>
      </c>
      <c r="AJ8" s="31" t="str">
        <f>$J$8</f>
        <v>Bank Hol</v>
      </c>
      <c r="AL8" s="31" t="str">
        <f>$C$8</f>
        <v>Mon</v>
      </c>
      <c r="AM8" s="31" t="str">
        <f>$D$8</f>
        <v>Tue</v>
      </c>
      <c r="AN8" s="31" t="str">
        <f>$E$8</f>
        <v>Wed</v>
      </c>
      <c r="AO8" s="31" t="str">
        <f>$F$8</f>
        <v>Thu</v>
      </c>
      <c r="AP8" s="31" t="str">
        <f>$G$8</f>
        <v>Fri</v>
      </c>
      <c r="AQ8" s="31" t="str">
        <f>$H$8</f>
        <v>Sat</v>
      </c>
      <c r="AR8" s="31" t="str">
        <f>$I$8</f>
        <v>Sun</v>
      </c>
      <c r="AS8" s="31" t="str">
        <f>$J$8</f>
        <v>Bank Hol</v>
      </c>
      <c r="AU8" s="31" t="str">
        <f>$C$8</f>
        <v>Mon</v>
      </c>
      <c r="AV8" s="31" t="str">
        <f>$D$8</f>
        <v>Tue</v>
      </c>
      <c r="AW8" s="31" t="str">
        <f>$E$8</f>
        <v>Wed</v>
      </c>
      <c r="AX8" s="31" t="str">
        <f>$F$8</f>
        <v>Thu</v>
      </c>
      <c r="AY8" s="31" t="str">
        <f>$G$8</f>
        <v>Fri</v>
      </c>
      <c r="AZ8" s="31" t="str">
        <f>$H$8</f>
        <v>Sat</v>
      </c>
      <c r="BA8" s="31" t="str">
        <f>$I$8</f>
        <v>Sun</v>
      </c>
      <c r="BB8" s="31" t="str">
        <f>$J$8</f>
        <v>Bank Hol</v>
      </c>
      <c r="BD8" s="31" t="s">
        <v>29</v>
      </c>
      <c r="BF8" s="31" t="str">
        <f>$C$8</f>
        <v>Mon</v>
      </c>
      <c r="BG8" s="31" t="str">
        <f>$D$8</f>
        <v>Tue</v>
      </c>
      <c r="BH8" s="31" t="str">
        <f>$E$8</f>
        <v>Wed</v>
      </c>
      <c r="BI8" s="31" t="str">
        <f>$F$8</f>
        <v>Thu</v>
      </c>
      <c r="BJ8" s="31" t="str">
        <f>$G$8</f>
        <v>Fri</v>
      </c>
      <c r="BK8" s="31" t="str">
        <f>$H$8</f>
        <v>Sat</v>
      </c>
      <c r="BL8" s="31" t="str">
        <f>$I$8</f>
        <v>Sun</v>
      </c>
      <c r="BM8" s="31" t="str">
        <f>$J$8</f>
        <v>Bank Hol</v>
      </c>
      <c r="BO8" s="31" t="str">
        <f>$C$8</f>
        <v>Mon</v>
      </c>
      <c r="BP8" s="31" t="str">
        <f>$D$8</f>
        <v>Tue</v>
      </c>
      <c r="BQ8" s="31" t="str">
        <f>$E$8</f>
        <v>Wed</v>
      </c>
      <c r="BR8" s="31" t="str">
        <f>$F$8</f>
        <v>Thu</v>
      </c>
      <c r="BS8" s="31" t="str">
        <f>$G$8</f>
        <v>Fri</v>
      </c>
      <c r="BT8" s="31" t="str">
        <f>$H$8</f>
        <v>Sat</v>
      </c>
      <c r="BU8" s="31" t="str">
        <f>$I$8</f>
        <v>Sun</v>
      </c>
      <c r="BV8" s="31" t="str">
        <f>$J$8</f>
        <v>Bank Hol</v>
      </c>
      <c r="BX8" s="99" t="s">
        <v>51</v>
      </c>
      <c r="BZ8" s="100">
        <f ca="1">CC8-INDEX(CF4:CF10, MATCH(CB8, CE4:CE10, 0))</f>
        <v>44711</v>
      </c>
      <c r="CA8" s="97"/>
      <c r="CB8" s="89" t="str">
        <f t="shared" ca="1" si="3"/>
        <v>Tue</v>
      </c>
      <c r="CC8" s="101">
        <f ca="1">DATE(BZ3, 5, 31)</f>
        <v>44712</v>
      </c>
      <c r="CE8" s="17" t="s">
        <v>19</v>
      </c>
      <c r="CF8" s="17">
        <v>4</v>
      </c>
      <c r="CG8" s="17">
        <v>3</v>
      </c>
      <c r="CH8" s="17">
        <v>0</v>
      </c>
      <c r="CJ8" s="31" t="s">
        <v>40</v>
      </c>
      <c r="CK8" s="31" t="s">
        <v>41</v>
      </c>
      <c r="CL8" s="31" t="s">
        <v>13</v>
      </c>
      <c r="CN8" s="16">
        <v>0</v>
      </c>
      <c r="CQ8" s="143" t="s">
        <v>77</v>
      </c>
      <c r="CR8" s="143" t="s">
        <v>78</v>
      </c>
      <c r="CS8" s="31" t="s">
        <v>79</v>
      </c>
      <c r="CT8" s="31" t="s">
        <v>80</v>
      </c>
      <c r="CV8" s="31" t="s">
        <v>92</v>
      </c>
      <c r="CX8" s="31" t="s">
        <v>92</v>
      </c>
    </row>
    <row r="9" spans="1:102" x14ac:dyDescent="0.25">
      <c r="A9" s="2"/>
      <c r="B9" s="28">
        <v>0</v>
      </c>
      <c r="C9" s="67"/>
      <c r="D9" s="68"/>
      <c r="E9" s="68"/>
      <c r="F9" s="68"/>
      <c r="G9" s="68"/>
      <c r="H9" s="68"/>
      <c r="I9" s="68"/>
      <c r="J9" s="69"/>
      <c r="K9" s="2"/>
      <c r="L9" s="67"/>
      <c r="M9" s="68"/>
      <c r="N9" s="68"/>
      <c r="O9" s="68"/>
      <c r="P9" s="68"/>
      <c r="Q9" s="68"/>
      <c r="R9" s="68"/>
      <c r="S9" s="69"/>
      <c r="T9" s="2"/>
      <c r="U9" s="64"/>
      <c r="V9" s="2"/>
      <c r="Y9" s="16" t="str">
        <f>TEXT($B9, "hh:mm")</f>
        <v>00:00</v>
      </c>
      <c r="AA9" s="16" t="str">
        <f>IF($U9="", "", IF($U9&lt;$AA$2, "X", ""))</f>
        <v/>
      </c>
      <c r="AC9" s="36" t="str">
        <f t="shared" ref="AC9:AJ9" si="5">IF(C9="", "", IFERROR(INDEX($AD$2:$AD$6, MATCH(C9, $AC$2:$AC$6, 0)), ""))</f>
        <v/>
      </c>
      <c r="AD9" s="37" t="str">
        <f t="shared" si="5"/>
        <v/>
      </c>
      <c r="AE9" s="37" t="str">
        <f t="shared" si="5"/>
        <v/>
      </c>
      <c r="AF9" s="37" t="str">
        <f t="shared" si="5"/>
        <v/>
      </c>
      <c r="AG9" s="37" t="str">
        <f t="shared" si="5"/>
        <v/>
      </c>
      <c r="AH9" s="37" t="str">
        <f t="shared" si="5"/>
        <v/>
      </c>
      <c r="AI9" s="37" t="str">
        <f t="shared" si="5"/>
        <v/>
      </c>
      <c r="AJ9" s="38" t="str">
        <f t="shared" si="5"/>
        <v/>
      </c>
      <c r="AL9" s="36" t="str">
        <f>IF(AU9="", "", IFERROR(INDEX($AH$2:$AH$6, MATCH(AU9, $AG$2:$AG$6, 0)), ""))</f>
        <v/>
      </c>
      <c r="AM9" s="37" t="str">
        <f t="shared" ref="AM9:AS24" si="6">IF(AV9="", "", IFERROR(INDEX($AH$2:$AH$6, MATCH(AV9, $AG$2:$AG$6, 0)), ""))</f>
        <v/>
      </c>
      <c r="AN9" s="37" t="str">
        <f t="shared" si="6"/>
        <v/>
      </c>
      <c r="AO9" s="37" t="str">
        <f t="shared" si="6"/>
        <v/>
      </c>
      <c r="AP9" s="37" t="str">
        <f t="shared" si="6"/>
        <v/>
      </c>
      <c r="AQ9" s="37" t="str">
        <f t="shared" si="6"/>
        <v/>
      </c>
      <c r="AR9" s="37" t="str">
        <f t="shared" si="6"/>
        <v/>
      </c>
      <c r="AS9" s="38" t="str">
        <f t="shared" si="6"/>
        <v/>
      </c>
      <c r="AU9" s="45" t="str">
        <f>IF(AND(NOT(C9=""), L9=""), $AG$2, IF(L9="", "", L9))</f>
        <v/>
      </c>
      <c r="AV9" s="48" t="str">
        <f t="shared" ref="AV9:AV32" si="7">IF(AND(NOT(D9=""), M9=""), $AG$2, IF(M9="", "", M9))</f>
        <v/>
      </c>
      <c r="AW9" s="48" t="str">
        <f t="shared" ref="AW9:AW32" si="8">IF(AND(NOT(E9=""), N9=""), $AG$2, IF(N9="", "", N9))</f>
        <v/>
      </c>
      <c r="AX9" s="48" t="str">
        <f t="shared" ref="AX9:AX32" si="9">IF(AND(NOT(F9=""), O9=""), $AG$2, IF(O9="", "", O9))</f>
        <v/>
      </c>
      <c r="AY9" s="48" t="str">
        <f t="shared" ref="AY9:AY32" si="10">IF(AND(NOT(G9=""), P9=""), $AG$2, IF(P9="", "", P9))</f>
        <v/>
      </c>
      <c r="AZ9" s="48" t="str">
        <f t="shared" ref="AZ9:AZ32" si="11">IF(AND(NOT(H9=""), Q9=""), $AG$2, IF(Q9="", "", Q9))</f>
        <v/>
      </c>
      <c r="BA9" s="48" t="str">
        <f t="shared" ref="BA9:BA32" si="12">IF(AND(NOT(I9=""), R9=""), $AG$2, IF(R9="", "", R9))</f>
        <v/>
      </c>
      <c r="BB9" s="49" t="str">
        <f t="shared" ref="BB9:BB32" si="13">IF(AND(NOT(J9=""), S9=""), $AG$2, IF(S9="", "", S9))</f>
        <v/>
      </c>
      <c r="BD9" s="16" t="str">
        <f>$Y9</f>
        <v>00:00</v>
      </c>
      <c r="BF9" s="55" t="str">
        <f>IFERROR(AL9*AC9, "")</f>
        <v/>
      </c>
      <c r="BG9" s="56" t="str">
        <f t="shared" ref="BG9:BM24" si="14">IFERROR(AM9*AD9, "")</f>
        <v/>
      </c>
      <c r="BH9" s="56" t="str">
        <f t="shared" si="14"/>
        <v/>
      </c>
      <c r="BI9" s="56" t="str">
        <f t="shared" si="14"/>
        <v/>
      </c>
      <c r="BJ9" s="56" t="str">
        <f t="shared" si="14"/>
        <v/>
      </c>
      <c r="BK9" s="56" t="str">
        <f t="shared" si="14"/>
        <v/>
      </c>
      <c r="BL9" s="56" t="str">
        <f t="shared" si="14"/>
        <v/>
      </c>
      <c r="BM9" s="57" t="str">
        <f t="shared" si="14"/>
        <v/>
      </c>
      <c r="BO9" s="79" t="str">
        <f t="shared" ref="BO9:BV9" si="15">IFERROR($CJ$2*BF9, "")</f>
        <v/>
      </c>
      <c r="BP9" s="80" t="str">
        <f t="shared" si="15"/>
        <v/>
      </c>
      <c r="BQ9" s="80" t="str">
        <f t="shared" si="15"/>
        <v/>
      </c>
      <c r="BR9" s="80" t="str">
        <f t="shared" si="15"/>
        <v/>
      </c>
      <c r="BS9" s="80" t="str">
        <f t="shared" si="15"/>
        <v/>
      </c>
      <c r="BT9" s="80" t="str">
        <f t="shared" si="15"/>
        <v/>
      </c>
      <c r="BU9" s="80" t="str">
        <f t="shared" si="15"/>
        <v/>
      </c>
      <c r="BV9" s="81" t="str">
        <f t="shared" si="15"/>
        <v/>
      </c>
      <c r="BX9" s="99" t="s">
        <v>52</v>
      </c>
      <c r="BZ9" s="100">
        <f ca="1">CC9-INDEX(CF4:CF10, MATCH(CB9, CE4:CE10, 0))</f>
        <v>44802</v>
      </c>
      <c r="CA9" s="97"/>
      <c r="CB9" s="89" t="str">
        <f t="shared" ca="1" si="3"/>
        <v>Wed</v>
      </c>
      <c r="CC9" s="101">
        <f ca="1">DATE(BZ3, 8, 31)</f>
        <v>44804</v>
      </c>
      <c r="CE9" s="17" t="s">
        <v>20</v>
      </c>
      <c r="CF9" s="17">
        <v>5</v>
      </c>
      <c r="CG9" s="17">
        <v>2</v>
      </c>
      <c r="CH9" s="17">
        <v>1</v>
      </c>
      <c r="CJ9" s="77">
        <f ca="1">$AA$2</f>
        <v>44664</v>
      </c>
      <c r="CK9" s="16" t="str">
        <f t="shared" ref="CK9:CK72" ca="1" si="16">IF(COUNTIF($U$9:$U$32, $CJ9)&gt;0, $CK$2, IF(COUNTIF($BX$50:$BX$89, $CJ9)&gt;0, $BV$8, TEXT($CJ9, "ddd")))</f>
        <v>Wed</v>
      </c>
      <c r="CL9" s="117" cm="1">
        <f t="array" aca="1" ref="CL9" ca="1">IFERROR(INDEX($BO$6:$BV$6, $BN$6, MATCH($CK9, $BO$8:$BV$8, 0)), 0)</f>
        <v>0.28385416666666663</v>
      </c>
      <c r="CN9" s="142">
        <v>1</v>
      </c>
      <c r="CO9" s="117">
        <f ca="1">SUMIF($CN$9:$CN9, $CN9, $CL$9:$CL$9)</f>
        <v>0.28385416666666663</v>
      </c>
      <c r="CP9" s="139">
        <f>IFERROR(INDEX('Current Jobs'!$W$11:$W$510, MATCH($CN9, 'Current Jobs'!$T$11:$T$510, 0)), "")</f>
        <v>0.94999999999999984</v>
      </c>
      <c r="CQ9" s="16" t="str">
        <f t="shared" ref="CQ9:CQ72" si="17">IF($CN9&gt;$CN8, $CQ$8, "")</f>
        <v>Start</v>
      </c>
      <c r="CR9" s="16" t="str">
        <f ca="1">IF($CN10&gt;$CN9, $CR$8, "")</f>
        <v/>
      </c>
      <c r="CS9" s="16" t="str">
        <f>IF(CQ9="", "", CONCATENATE($CN9, " - ", CQ9))</f>
        <v>1 - Start</v>
      </c>
      <c r="CT9" s="16" t="str">
        <f ca="1">IF(CR9="", "", CONCATENATE($CN9, " - ", CR9))</f>
        <v/>
      </c>
      <c r="CV9" s="117" cm="1">
        <f t="array" aca="1" ref="CV9" ca="1">IF($CN9&gt;$CV$6, "", IFERROR(INDEX($BO$4:$BV$4, $BN$4, MATCH($CK9, $BO$8:$BV$8, 0)), 0))</f>
        <v>0.375</v>
      </c>
      <c r="CX9" s="117">
        <f ca="1">IF($CN9&gt;$CV$6, "", $CL9)</f>
        <v>0.28385416666666663</v>
      </c>
    </row>
    <row r="10" spans="1:102" x14ac:dyDescent="0.25">
      <c r="A10" s="2"/>
      <c r="B10" s="29">
        <v>4.1666666666666699E-2</v>
      </c>
      <c r="C10" s="70"/>
      <c r="D10" s="71"/>
      <c r="E10" s="71"/>
      <c r="F10" s="71"/>
      <c r="G10" s="71"/>
      <c r="H10" s="71"/>
      <c r="I10" s="71"/>
      <c r="J10" s="72"/>
      <c r="K10" s="2"/>
      <c r="L10" s="70"/>
      <c r="M10" s="71"/>
      <c r="N10" s="71"/>
      <c r="O10" s="71"/>
      <c r="P10" s="71"/>
      <c r="Q10" s="71"/>
      <c r="R10" s="71"/>
      <c r="S10" s="72"/>
      <c r="T10" s="2"/>
      <c r="U10" s="65"/>
      <c r="V10" s="2"/>
      <c r="Y10" s="17" t="str">
        <f t="shared" ref="Y10:Y32" si="18">TEXT($B10, "hh:mm")</f>
        <v>01:00</v>
      </c>
      <c r="AA10" s="17" t="str">
        <f t="shared" ref="AA10:AA32" si="19">IF($U10="", "", IF($U10&lt;$AA$2, "X", ""))</f>
        <v/>
      </c>
      <c r="AC10" s="39" t="str">
        <f t="shared" ref="AC10:AC32" si="20">IF(C10="", "", IFERROR(INDEX($AD$2:$AD$6, MATCH(C10, $AC$2:$AC$6, 0)), ""))</f>
        <v/>
      </c>
      <c r="AD10" s="40" t="str">
        <f t="shared" ref="AD10:AD24" si="21">IF(D10="", "", IFERROR(INDEX($AD$2:$AD$6, MATCH(D10, $AC$2:$AC$6, 0)), ""))</f>
        <v/>
      </c>
      <c r="AE10" s="40" t="str">
        <f t="shared" ref="AE10:AE24" si="22">IF(E10="", "", IFERROR(INDEX($AD$2:$AD$6, MATCH(E10, $AC$2:$AC$6, 0)), ""))</f>
        <v/>
      </c>
      <c r="AF10" s="40" t="str">
        <f t="shared" ref="AF10:AF24" si="23">IF(F10="", "", IFERROR(INDEX($AD$2:$AD$6, MATCH(F10, $AC$2:$AC$6, 0)), ""))</f>
        <v/>
      </c>
      <c r="AG10" s="40" t="str">
        <f t="shared" ref="AG10:AG24" si="24">IF(G10="", "", IFERROR(INDEX($AD$2:$AD$6, MATCH(G10, $AC$2:$AC$6, 0)), ""))</f>
        <v/>
      </c>
      <c r="AH10" s="40" t="str">
        <f t="shared" ref="AH10:AH24" si="25">IF(H10="", "", IFERROR(INDEX($AD$2:$AD$6, MATCH(H10, $AC$2:$AC$6, 0)), ""))</f>
        <v/>
      </c>
      <c r="AI10" s="40" t="str">
        <f t="shared" ref="AI10:AI24" si="26">IF(I10="", "", IFERROR(INDEX($AD$2:$AD$6, MATCH(I10, $AC$2:$AC$6, 0)), ""))</f>
        <v/>
      </c>
      <c r="AJ10" s="41" t="str">
        <f t="shared" ref="AJ10:AJ24" si="27">IF(J10="", "", IFERROR(INDEX($AD$2:$AD$6, MATCH(J10, $AC$2:$AC$6, 0)), ""))</f>
        <v/>
      </c>
      <c r="AL10" s="39" t="str">
        <f t="shared" ref="AL10:AL32" si="28">IF(AU10="", "", IFERROR(INDEX($AH$2:$AH$6, MATCH(AU10, $AG$2:$AG$6, 0)), ""))</f>
        <v/>
      </c>
      <c r="AM10" s="40" t="str">
        <f t="shared" si="6"/>
        <v/>
      </c>
      <c r="AN10" s="40" t="str">
        <f t="shared" si="6"/>
        <v/>
      </c>
      <c r="AO10" s="40" t="str">
        <f t="shared" si="6"/>
        <v/>
      </c>
      <c r="AP10" s="40" t="str">
        <f t="shared" si="6"/>
        <v/>
      </c>
      <c r="AQ10" s="40" t="str">
        <f t="shared" si="6"/>
        <v/>
      </c>
      <c r="AR10" s="40" t="str">
        <f t="shared" si="6"/>
        <v/>
      </c>
      <c r="AS10" s="41" t="str">
        <f t="shared" si="6"/>
        <v/>
      </c>
      <c r="AU10" s="46" t="str">
        <f t="shared" ref="AU10:AU32" si="29">IF(AND(NOT(C10=""), L10=""), $AG$2, IF(L10="", "", L10))</f>
        <v/>
      </c>
      <c r="AV10" s="50" t="str">
        <f t="shared" si="7"/>
        <v/>
      </c>
      <c r="AW10" s="50" t="str">
        <f t="shared" si="8"/>
        <v/>
      </c>
      <c r="AX10" s="50" t="str">
        <f t="shared" si="9"/>
        <v/>
      </c>
      <c r="AY10" s="50" t="str">
        <f t="shared" si="10"/>
        <v/>
      </c>
      <c r="AZ10" s="50" t="str">
        <f t="shared" si="11"/>
        <v/>
      </c>
      <c r="BA10" s="50" t="str">
        <f t="shared" si="12"/>
        <v/>
      </c>
      <c r="BB10" s="51" t="str">
        <f t="shared" si="13"/>
        <v/>
      </c>
      <c r="BD10" s="17" t="str">
        <f t="shared" ref="BD10:BD32" si="30">$Y10</f>
        <v>01:00</v>
      </c>
      <c r="BF10" s="58" t="str">
        <f t="shared" ref="BF10:BF32" si="31">IFERROR(AL10*AC10, "")</f>
        <v/>
      </c>
      <c r="BG10" s="59" t="str">
        <f t="shared" si="14"/>
        <v/>
      </c>
      <c r="BH10" s="59" t="str">
        <f t="shared" si="14"/>
        <v/>
      </c>
      <c r="BI10" s="59" t="str">
        <f t="shared" si="14"/>
        <v/>
      </c>
      <c r="BJ10" s="59" t="str">
        <f t="shared" si="14"/>
        <v/>
      </c>
      <c r="BK10" s="59" t="str">
        <f t="shared" si="14"/>
        <v/>
      </c>
      <c r="BL10" s="59" t="str">
        <f t="shared" si="14"/>
        <v/>
      </c>
      <c r="BM10" s="60" t="str">
        <f t="shared" si="14"/>
        <v/>
      </c>
      <c r="BO10" s="82" t="str">
        <f t="shared" ref="BO10:BO32" si="32">IFERROR($CJ$2*BF10, "")</f>
        <v/>
      </c>
      <c r="BP10" s="83" t="str">
        <f t="shared" ref="BP10:BP24" si="33">IFERROR($CJ$2*BG10, "")</f>
        <v/>
      </c>
      <c r="BQ10" s="83" t="str">
        <f t="shared" ref="BQ10:BQ24" si="34">IFERROR($CJ$2*BH10, "")</f>
        <v/>
      </c>
      <c r="BR10" s="83" t="str">
        <f t="shared" ref="BR10:BR24" si="35">IFERROR($CJ$2*BI10, "")</f>
        <v/>
      </c>
      <c r="BS10" s="83" t="str">
        <f t="shared" ref="BS10:BS24" si="36">IFERROR($CJ$2*BJ10, "")</f>
        <v/>
      </c>
      <c r="BT10" s="83" t="str">
        <f t="shared" ref="BT10:BT24" si="37">IFERROR($CJ$2*BK10, "")</f>
        <v/>
      </c>
      <c r="BU10" s="83" t="str">
        <f t="shared" ref="BU10:BU24" si="38">IFERROR($CJ$2*BL10, "")</f>
        <v/>
      </c>
      <c r="BV10" s="84" t="str">
        <f t="shared" ref="BV10:BV24" si="39">IFERROR($CJ$2*BM10, "")</f>
        <v/>
      </c>
      <c r="BX10" s="99" t="s">
        <v>53</v>
      </c>
      <c r="BZ10" s="100">
        <f ca="1">IF(OR(CB10="Sat", CB10="Sun"), CC10+INDEX(CG4:CG10, MATCH(CB10, CE4:CE10, 0)), CC10)</f>
        <v>44921</v>
      </c>
      <c r="CA10" s="97"/>
      <c r="CB10" s="17" t="str">
        <f t="shared" ca="1" si="3"/>
        <v>Sun</v>
      </c>
      <c r="CC10" s="101">
        <f ca="1">DATE(BZ3, 12, 25)</f>
        <v>44920</v>
      </c>
      <c r="CE10" s="18" t="s">
        <v>21</v>
      </c>
      <c r="CF10" s="18">
        <v>6</v>
      </c>
      <c r="CG10" s="18">
        <v>1</v>
      </c>
      <c r="CH10" s="18">
        <v>2</v>
      </c>
      <c r="CJ10" s="88">
        <f t="shared" ref="CJ10:CJ73" ca="1" si="40">CJ9+1</f>
        <v>44665</v>
      </c>
      <c r="CK10" s="17" t="str">
        <f t="shared" ca="1" si="16"/>
        <v>Thu</v>
      </c>
      <c r="CL10" s="118" cm="1">
        <f t="array" aca="1" ref="CL10" ca="1">IFERROR(INDEX($BO$6:$BV$6, $BN$6, MATCH($CK10, $BO$8:$BV$8, 0)), 0)</f>
        <v>0.28385416666666663</v>
      </c>
      <c r="CN10" s="6">
        <f ca="1">IF($CO9&gt;=$CP9, $CN9+1, $CN9)</f>
        <v>1</v>
      </c>
      <c r="CO10" s="118">
        <f ca="1">SUMIF($CN$9:$CN10, $CN10, $CL$9:$CL$9)</f>
        <v>0.56770833333333326</v>
      </c>
      <c r="CP10" s="140">
        <f ca="1">IFERROR(INDEX('Current Jobs'!$W$11:$W$510, MATCH($CN10, 'Current Jobs'!$T$11:$T$510, 0)), "")</f>
        <v>0.94999999999999984</v>
      </c>
      <c r="CQ10" s="17" t="str">
        <f t="shared" ca="1" si="17"/>
        <v/>
      </c>
      <c r="CR10" s="17" t="str">
        <f t="shared" ref="CR10:CR73" ca="1" si="41">IF($CN11&gt;$CN10, $CR$8, "")</f>
        <v/>
      </c>
      <c r="CS10" s="17" t="str">
        <f t="shared" ref="CS10:CT73" ca="1" si="42">IF(CQ10="", "", CONCATENATE($CN10, " - ", CQ10))</f>
        <v/>
      </c>
      <c r="CT10" s="17" t="str">
        <f t="shared" ca="1" si="42"/>
        <v/>
      </c>
      <c r="CV10" s="118" cm="1">
        <f t="array" aca="1" ref="CV10" ca="1">IF($CN10&gt;$CV$6, "", IFERROR(INDEX($BO$4:$BV$4, $BN$4, MATCH($CK10, $BO$8:$BV$8, 0)), 0))</f>
        <v>0.375</v>
      </c>
      <c r="CX10" s="118">
        <f t="shared" ref="CX10:CX73" ca="1" si="43">IF($CN10&gt;$CV$6, "", $CL10)</f>
        <v>0.28385416666666663</v>
      </c>
    </row>
    <row r="11" spans="1:102" x14ac:dyDescent="0.25">
      <c r="A11" s="2"/>
      <c r="B11" s="29">
        <v>8.3333333333333301E-2</v>
      </c>
      <c r="C11" s="70"/>
      <c r="D11" s="71"/>
      <c r="E11" s="71"/>
      <c r="F11" s="71"/>
      <c r="G11" s="71"/>
      <c r="H11" s="71"/>
      <c r="I11" s="71"/>
      <c r="J11" s="72"/>
      <c r="K11" s="2"/>
      <c r="L11" s="70"/>
      <c r="M11" s="71"/>
      <c r="N11" s="71"/>
      <c r="O11" s="71"/>
      <c r="P11" s="71"/>
      <c r="Q11" s="71"/>
      <c r="R11" s="71"/>
      <c r="S11" s="72"/>
      <c r="T11" s="2"/>
      <c r="U11" s="65"/>
      <c r="V11" s="2"/>
      <c r="Y11" s="17" t="str">
        <f t="shared" si="18"/>
        <v>02:00</v>
      </c>
      <c r="AA11" s="17" t="str">
        <f t="shared" si="19"/>
        <v/>
      </c>
      <c r="AC11" s="39" t="str">
        <f t="shared" si="20"/>
        <v/>
      </c>
      <c r="AD11" s="40" t="str">
        <f t="shared" si="21"/>
        <v/>
      </c>
      <c r="AE11" s="40" t="str">
        <f t="shared" si="22"/>
        <v/>
      </c>
      <c r="AF11" s="40" t="str">
        <f t="shared" si="23"/>
        <v/>
      </c>
      <c r="AG11" s="40" t="str">
        <f t="shared" si="24"/>
        <v/>
      </c>
      <c r="AH11" s="40" t="str">
        <f t="shared" si="25"/>
        <v/>
      </c>
      <c r="AI11" s="40" t="str">
        <f t="shared" si="26"/>
        <v/>
      </c>
      <c r="AJ11" s="41" t="str">
        <f t="shared" si="27"/>
        <v/>
      </c>
      <c r="AL11" s="39" t="str">
        <f t="shared" si="28"/>
        <v/>
      </c>
      <c r="AM11" s="40" t="str">
        <f t="shared" si="6"/>
        <v/>
      </c>
      <c r="AN11" s="40" t="str">
        <f t="shared" si="6"/>
        <v/>
      </c>
      <c r="AO11" s="40" t="str">
        <f t="shared" si="6"/>
        <v/>
      </c>
      <c r="AP11" s="40" t="str">
        <f t="shared" si="6"/>
        <v/>
      </c>
      <c r="AQ11" s="40" t="str">
        <f t="shared" si="6"/>
        <v/>
      </c>
      <c r="AR11" s="40" t="str">
        <f t="shared" si="6"/>
        <v/>
      </c>
      <c r="AS11" s="41" t="str">
        <f t="shared" si="6"/>
        <v/>
      </c>
      <c r="AU11" s="46" t="str">
        <f t="shared" si="29"/>
        <v/>
      </c>
      <c r="AV11" s="50" t="str">
        <f t="shared" si="7"/>
        <v/>
      </c>
      <c r="AW11" s="50" t="str">
        <f t="shared" si="8"/>
        <v/>
      </c>
      <c r="AX11" s="50" t="str">
        <f t="shared" si="9"/>
        <v/>
      </c>
      <c r="AY11" s="50" t="str">
        <f t="shared" si="10"/>
        <v/>
      </c>
      <c r="AZ11" s="50" t="str">
        <f t="shared" si="11"/>
        <v/>
      </c>
      <c r="BA11" s="50" t="str">
        <f t="shared" si="12"/>
        <v/>
      </c>
      <c r="BB11" s="51" t="str">
        <f t="shared" si="13"/>
        <v/>
      </c>
      <c r="BD11" s="17" t="str">
        <f t="shared" si="30"/>
        <v>02:00</v>
      </c>
      <c r="BF11" s="58" t="str">
        <f t="shared" si="31"/>
        <v/>
      </c>
      <c r="BG11" s="59" t="str">
        <f t="shared" si="14"/>
        <v/>
      </c>
      <c r="BH11" s="59" t="str">
        <f t="shared" si="14"/>
        <v/>
      </c>
      <c r="BI11" s="59" t="str">
        <f t="shared" si="14"/>
        <v/>
      </c>
      <c r="BJ11" s="59" t="str">
        <f t="shared" si="14"/>
        <v/>
      </c>
      <c r="BK11" s="59" t="str">
        <f t="shared" si="14"/>
        <v/>
      </c>
      <c r="BL11" s="59" t="str">
        <f t="shared" si="14"/>
        <v/>
      </c>
      <c r="BM11" s="60" t="str">
        <f t="shared" si="14"/>
        <v/>
      </c>
      <c r="BO11" s="82" t="str">
        <f t="shared" si="32"/>
        <v/>
      </c>
      <c r="BP11" s="83" t="str">
        <f t="shared" si="33"/>
        <v/>
      </c>
      <c r="BQ11" s="83" t="str">
        <f t="shared" si="34"/>
        <v/>
      </c>
      <c r="BR11" s="83" t="str">
        <f t="shared" si="35"/>
        <v/>
      </c>
      <c r="BS11" s="83" t="str">
        <f t="shared" si="36"/>
        <v/>
      </c>
      <c r="BT11" s="83" t="str">
        <f t="shared" si="37"/>
        <v/>
      </c>
      <c r="BU11" s="83" t="str">
        <f t="shared" si="38"/>
        <v/>
      </c>
      <c r="BV11" s="84" t="str">
        <f t="shared" si="39"/>
        <v/>
      </c>
      <c r="BX11" s="102" t="s">
        <v>54</v>
      </c>
      <c r="BZ11" s="103">
        <f ca="1">IF(CB10="Sat", BZ10+1, IF(CB11="Sat", CC11+INDEX(CG4:CG10, MATCH(CB11, CE4:CE10, 0)), CC11))</f>
        <v>44921</v>
      </c>
      <c r="CA11" s="97"/>
      <c r="CB11" s="18" t="str">
        <f t="shared" ca="1" si="3"/>
        <v>Mon</v>
      </c>
      <c r="CC11" s="104">
        <f ca="1">DATE(BZ3, 12, 26)</f>
        <v>44921</v>
      </c>
      <c r="CJ11" s="89">
        <f t="shared" ca="1" si="40"/>
        <v>44666</v>
      </c>
      <c r="CK11" s="17" t="str">
        <f t="shared" ca="1" si="16"/>
        <v>Bank Hol</v>
      </c>
      <c r="CL11" s="118" cm="1">
        <f t="array" aca="1" ref="CL11" ca="1">IFERROR(INDEX($BO$6:$BV$6, $BN$6, MATCH($CK11, $BO$8:$BV$8, 0)), 0)</f>
        <v>0</v>
      </c>
      <c r="CN11" s="6">
        <f t="shared" ref="CN11:CN17" ca="1" si="44">IF($CO10&gt;=$CP10, $CN10+1, $CN10)</f>
        <v>1</v>
      </c>
      <c r="CO11" s="118">
        <f ca="1">SUMIF($CN$9:$CN11, $CN11, $CL$9:$CL$9)</f>
        <v>0.56770833333333326</v>
      </c>
      <c r="CP11" s="140">
        <f ca="1">IFERROR(INDEX('Current Jobs'!$W$11:$W$510, MATCH($CN11, 'Current Jobs'!$T$11:$T$510, 0)), "")</f>
        <v>0.94999999999999984</v>
      </c>
      <c r="CQ11" s="17" t="str">
        <f t="shared" ca="1" si="17"/>
        <v/>
      </c>
      <c r="CR11" s="17" t="str">
        <f t="shared" ca="1" si="41"/>
        <v/>
      </c>
      <c r="CS11" s="17" t="str">
        <f t="shared" ca="1" si="42"/>
        <v/>
      </c>
      <c r="CT11" s="17" t="str">
        <f t="shared" ca="1" si="42"/>
        <v/>
      </c>
      <c r="CV11" s="118" cm="1">
        <f t="array" aca="1" ref="CV11" ca="1">IF($CN11&gt;$CV$6, "", IFERROR(INDEX($BO$4:$BV$4, $BN$4, MATCH($CK11, $BO$8:$BV$8, 0)), 0))</f>
        <v>0</v>
      </c>
      <c r="CX11" s="118">
        <f t="shared" ca="1" si="43"/>
        <v>0</v>
      </c>
    </row>
    <row r="12" spans="1:102" x14ac:dyDescent="0.25">
      <c r="A12" s="2"/>
      <c r="B12" s="29">
        <v>0.125</v>
      </c>
      <c r="C12" s="70"/>
      <c r="D12" s="71"/>
      <c r="E12" s="71"/>
      <c r="F12" s="71"/>
      <c r="G12" s="71"/>
      <c r="H12" s="71"/>
      <c r="I12" s="71"/>
      <c r="J12" s="72"/>
      <c r="K12" s="2"/>
      <c r="L12" s="70"/>
      <c r="M12" s="71"/>
      <c r="N12" s="71"/>
      <c r="O12" s="71"/>
      <c r="P12" s="71"/>
      <c r="Q12" s="71"/>
      <c r="R12" s="71"/>
      <c r="S12" s="72"/>
      <c r="T12" s="2"/>
      <c r="U12" s="65"/>
      <c r="V12" s="2"/>
      <c r="Y12" s="17" t="str">
        <f t="shared" si="18"/>
        <v>03:00</v>
      </c>
      <c r="AA12" s="17" t="str">
        <f t="shared" si="19"/>
        <v/>
      </c>
      <c r="AC12" s="39" t="str">
        <f t="shared" si="20"/>
        <v/>
      </c>
      <c r="AD12" s="40" t="str">
        <f t="shared" si="21"/>
        <v/>
      </c>
      <c r="AE12" s="40" t="str">
        <f t="shared" si="22"/>
        <v/>
      </c>
      <c r="AF12" s="40" t="str">
        <f t="shared" si="23"/>
        <v/>
      </c>
      <c r="AG12" s="40" t="str">
        <f t="shared" si="24"/>
        <v/>
      </c>
      <c r="AH12" s="40" t="str">
        <f t="shared" si="25"/>
        <v/>
      </c>
      <c r="AI12" s="40" t="str">
        <f t="shared" si="26"/>
        <v/>
      </c>
      <c r="AJ12" s="41" t="str">
        <f t="shared" si="27"/>
        <v/>
      </c>
      <c r="AL12" s="39" t="str">
        <f t="shared" si="28"/>
        <v/>
      </c>
      <c r="AM12" s="40" t="str">
        <f t="shared" si="6"/>
        <v/>
      </c>
      <c r="AN12" s="40" t="str">
        <f t="shared" si="6"/>
        <v/>
      </c>
      <c r="AO12" s="40" t="str">
        <f t="shared" si="6"/>
        <v/>
      </c>
      <c r="AP12" s="40" t="str">
        <f t="shared" si="6"/>
        <v/>
      </c>
      <c r="AQ12" s="40" t="str">
        <f t="shared" si="6"/>
        <v/>
      </c>
      <c r="AR12" s="40" t="str">
        <f t="shared" si="6"/>
        <v/>
      </c>
      <c r="AS12" s="41" t="str">
        <f t="shared" si="6"/>
        <v/>
      </c>
      <c r="AU12" s="46" t="str">
        <f t="shared" si="29"/>
        <v/>
      </c>
      <c r="AV12" s="50" t="str">
        <f t="shared" si="7"/>
        <v/>
      </c>
      <c r="AW12" s="50" t="str">
        <f t="shared" si="8"/>
        <v/>
      </c>
      <c r="AX12" s="50" t="str">
        <f t="shared" si="9"/>
        <v/>
      </c>
      <c r="AY12" s="50" t="str">
        <f t="shared" si="10"/>
        <v/>
      </c>
      <c r="AZ12" s="50" t="str">
        <f t="shared" si="11"/>
        <v/>
      </c>
      <c r="BA12" s="50" t="str">
        <f t="shared" si="12"/>
        <v/>
      </c>
      <c r="BB12" s="51" t="str">
        <f t="shared" si="13"/>
        <v/>
      </c>
      <c r="BD12" s="17" t="str">
        <f t="shared" si="30"/>
        <v>03:00</v>
      </c>
      <c r="BF12" s="58" t="str">
        <f t="shared" si="31"/>
        <v/>
      </c>
      <c r="BG12" s="59" t="str">
        <f t="shared" si="14"/>
        <v/>
      </c>
      <c r="BH12" s="59" t="str">
        <f t="shared" si="14"/>
        <v/>
      </c>
      <c r="BI12" s="59" t="str">
        <f t="shared" si="14"/>
        <v/>
      </c>
      <c r="BJ12" s="59" t="str">
        <f t="shared" si="14"/>
        <v/>
      </c>
      <c r="BK12" s="59" t="str">
        <f t="shared" si="14"/>
        <v/>
      </c>
      <c r="BL12" s="59" t="str">
        <f t="shared" si="14"/>
        <v/>
      </c>
      <c r="BM12" s="60" t="str">
        <f t="shared" si="14"/>
        <v/>
      </c>
      <c r="BO12" s="82" t="str">
        <f t="shared" si="32"/>
        <v/>
      </c>
      <c r="BP12" s="83" t="str">
        <f t="shared" si="33"/>
        <v/>
      </c>
      <c r="BQ12" s="83" t="str">
        <f t="shared" si="34"/>
        <v/>
      </c>
      <c r="BR12" s="83" t="str">
        <f t="shared" si="35"/>
        <v/>
      </c>
      <c r="BS12" s="83" t="str">
        <f t="shared" si="36"/>
        <v/>
      </c>
      <c r="BT12" s="83" t="str">
        <f t="shared" si="37"/>
        <v/>
      </c>
      <c r="BU12" s="83" t="str">
        <f t="shared" si="38"/>
        <v/>
      </c>
      <c r="BV12" s="84" t="str">
        <f t="shared" si="39"/>
        <v/>
      </c>
      <c r="BX12" s="31" t="s">
        <v>42</v>
      </c>
      <c r="BY12" s="31"/>
      <c r="BZ12" s="105">
        <f ca="1">IF(BZ3="", "", BZ3+1)</f>
        <v>2023</v>
      </c>
      <c r="CA12" s="94"/>
      <c r="CB12" s="31" t="s">
        <v>41</v>
      </c>
      <c r="CC12" s="31" t="s">
        <v>40</v>
      </c>
      <c r="CE12" s="31" t="s">
        <v>43</v>
      </c>
      <c r="CF12" s="31" t="s">
        <v>44</v>
      </c>
      <c r="CG12" s="31" t="s">
        <v>45</v>
      </c>
      <c r="CH12" s="31" t="s">
        <v>46</v>
      </c>
      <c r="CJ12" s="89">
        <f t="shared" ca="1" si="40"/>
        <v>44667</v>
      </c>
      <c r="CK12" s="17" t="str">
        <f t="shared" ca="1" si="16"/>
        <v>Sat</v>
      </c>
      <c r="CL12" s="118" cm="1">
        <f t="array" aca="1" ref="CL12" ca="1">IFERROR(INDEX($BO$6:$BV$6, $BN$6, MATCH($CK12, $BO$8:$BV$8, 0)), 0)</f>
        <v>0</v>
      </c>
      <c r="CN12" s="6">
        <f t="shared" ca="1" si="44"/>
        <v>1</v>
      </c>
      <c r="CO12" s="118">
        <f ca="1">SUMIF($CN$9:$CN12, $CN12, $CL$9:$CL$9)</f>
        <v>0.56770833333333326</v>
      </c>
      <c r="CP12" s="140">
        <f ca="1">IFERROR(INDEX('Current Jobs'!$W$11:$W$510, MATCH($CN12, 'Current Jobs'!$T$11:$T$510, 0)), "")</f>
        <v>0.94999999999999984</v>
      </c>
      <c r="CQ12" s="17" t="str">
        <f t="shared" ca="1" si="17"/>
        <v/>
      </c>
      <c r="CR12" s="17" t="str">
        <f t="shared" ca="1" si="41"/>
        <v/>
      </c>
      <c r="CS12" s="17" t="str">
        <f t="shared" ca="1" si="42"/>
        <v/>
      </c>
      <c r="CT12" s="17" t="str">
        <f t="shared" ca="1" si="42"/>
        <v/>
      </c>
      <c r="CV12" s="118" cm="1">
        <f t="array" aca="1" ref="CV12" ca="1">IF($CN12&gt;$CV$6, "", IFERROR(INDEX($BO$4:$BV$4, $BN$4, MATCH($CK12, $BO$8:$BV$8, 0)), 0))</f>
        <v>0</v>
      </c>
      <c r="CX12" s="118">
        <f t="shared" ca="1" si="43"/>
        <v>0</v>
      </c>
    </row>
    <row r="13" spans="1:102" x14ac:dyDescent="0.25">
      <c r="A13" s="2"/>
      <c r="B13" s="29">
        <v>0.16666666666666699</v>
      </c>
      <c r="C13" s="70"/>
      <c r="D13" s="71"/>
      <c r="E13" s="71"/>
      <c r="F13" s="71"/>
      <c r="G13" s="71"/>
      <c r="H13" s="71"/>
      <c r="I13" s="71"/>
      <c r="J13" s="72"/>
      <c r="K13" s="2"/>
      <c r="L13" s="70"/>
      <c r="M13" s="71"/>
      <c r="N13" s="71"/>
      <c r="O13" s="71"/>
      <c r="P13" s="71"/>
      <c r="Q13" s="71"/>
      <c r="R13" s="71"/>
      <c r="S13" s="72"/>
      <c r="T13" s="2"/>
      <c r="U13" s="65"/>
      <c r="V13" s="2"/>
      <c r="Y13" s="17" t="str">
        <f t="shared" si="18"/>
        <v>04:00</v>
      </c>
      <c r="AA13" s="17" t="str">
        <f t="shared" si="19"/>
        <v/>
      </c>
      <c r="AC13" s="39" t="str">
        <f t="shared" si="20"/>
        <v/>
      </c>
      <c r="AD13" s="40" t="str">
        <f t="shared" si="21"/>
        <v/>
      </c>
      <c r="AE13" s="40" t="str">
        <f t="shared" si="22"/>
        <v/>
      </c>
      <c r="AF13" s="40" t="str">
        <f t="shared" si="23"/>
        <v/>
      </c>
      <c r="AG13" s="40" t="str">
        <f t="shared" si="24"/>
        <v/>
      </c>
      <c r="AH13" s="40" t="str">
        <f t="shared" si="25"/>
        <v/>
      </c>
      <c r="AI13" s="40" t="str">
        <f t="shared" si="26"/>
        <v/>
      </c>
      <c r="AJ13" s="41" t="str">
        <f t="shared" si="27"/>
        <v/>
      </c>
      <c r="AL13" s="39" t="str">
        <f t="shared" si="28"/>
        <v/>
      </c>
      <c r="AM13" s="40" t="str">
        <f t="shared" si="6"/>
        <v/>
      </c>
      <c r="AN13" s="40" t="str">
        <f t="shared" si="6"/>
        <v/>
      </c>
      <c r="AO13" s="40" t="str">
        <f t="shared" si="6"/>
        <v/>
      </c>
      <c r="AP13" s="40" t="str">
        <f t="shared" si="6"/>
        <v/>
      </c>
      <c r="AQ13" s="40" t="str">
        <f t="shared" si="6"/>
        <v/>
      </c>
      <c r="AR13" s="40" t="str">
        <f t="shared" si="6"/>
        <v/>
      </c>
      <c r="AS13" s="41" t="str">
        <f t="shared" si="6"/>
        <v/>
      </c>
      <c r="AU13" s="46" t="str">
        <f t="shared" si="29"/>
        <v/>
      </c>
      <c r="AV13" s="50" t="str">
        <f t="shared" si="7"/>
        <v/>
      </c>
      <c r="AW13" s="50" t="str">
        <f t="shared" si="8"/>
        <v/>
      </c>
      <c r="AX13" s="50" t="str">
        <f t="shared" si="9"/>
        <v/>
      </c>
      <c r="AY13" s="50" t="str">
        <f t="shared" si="10"/>
        <v/>
      </c>
      <c r="AZ13" s="50" t="str">
        <f t="shared" si="11"/>
        <v/>
      </c>
      <c r="BA13" s="50" t="str">
        <f t="shared" si="12"/>
        <v/>
      </c>
      <c r="BB13" s="51" t="str">
        <f t="shared" si="13"/>
        <v/>
      </c>
      <c r="BD13" s="17" t="str">
        <f t="shared" si="30"/>
        <v>04:00</v>
      </c>
      <c r="BF13" s="58" t="str">
        <f t="shared" si="31"/>
        <v/>
      </c>
      <c r="BG13" s="59" t="str">
        <f t="shared" si="14"/>
        <v/>
      </c>
      <c r="BH13" s="59" t="str">
        <f t="shared" si="14"/>
        <v/>
      </c>
      <c r="BI13" s="59" t="str">
        <f t="shared" si="14"/>
        <v/>
      </c>
      <c r="BJ13" s="59" t="str">
        <f t="shared" si="14"/>
        <v/>
      </c>
      <c r="BK13" s="59" t="str">
        <f t="shared" si="14"/>
        <v/>
      </c>
      <c r="BL13" s="59" t="str">
        <f t="shared" si="14"/>
        <v/>
      </c>
      <c r="BM13" s="60" t="str">
        <f t="shared" si="14"/>
        <v/>
      </c>
      <c r="BO13" s="82" t="str">
        <f t="shared" si="32"/>
        <v/>
      </c>
      <c r="BP13" s="83" t="str">
        <f t="shared" si="33"/>
        <v/>
      </c>
      <c r="BQ13" s="83" t="str">
        <f t="shared" si="34"/>
        <v/>
      </c>
      <c r="BR13" s="83" t="str">
        <f t="shared" si="35"/>
        <v/>
      </c>
      <c r="BS13" s="83" t="str">
        <f t="shared" si="36"/>
        <v/>
      </c>
      <c r="BT13" s="83" t="str">
        <f t="shared" si="37"/>
        <v/>
      </c>
      <c r="BU13" s="83" t="str">
        <f t="shared" si="38"/>
        <v/>
      </c>
      <c r="BV13" s="84" t="str">
        <f t="shared" si="39"/>
        <v/>
      </c>
      <c r="BX13" s="95" t="s">
        <v>47</v>
      </c>
      <c r="BZ13" s="96">
        <f ca="1">IF(CB13="Sat", CC13+2, IF(CB13="Sun", CC13+1, CC13))</f>
        <v>44928</v>
      </c>
      <c r="CA13" s="97"/>
      <c r="CB13" s="88" t="str">
        <f t="shared" ref="CB13:CB20" ca="1" si="45">TEXT(CC13, "ddd")</f>
        <v>Sun</v>
      </c>
      <c r="CC13" s="98">
        <f ca="1">DATE(BZ12, MONTH(1), DAY(1))</f>
        <v>44927</v>
      </c>
      <c r="CE13" s="16" t="s">
        <v>15</v>
      </c>
      <c r="CF13" s="16">
        <v>0</v>
      </c>
      <c r="CG13" s="16">
        <v>0</v>
      </c>
      <c r="CH13" s="16">
        <v>3</v>
      </c>
      <c r="CJ13" s="89">
        <f t="shared" ca="1" si="40"/>
        <v>44668</v>
      </c>
      <c r="CK13" s="17" t="str">
        <f t="shared" ca="1" si="16"/>
        <v>Sun</v>
      </c>
      <c r="CL13" s="118" cm="1">
        <f t="array" aca="1" ref="CL13" ca="1">IFERROR(INDEX($BO$6:$BV$6, $BN$6, MATCH($CK13, $BO$8:$BV$8, 0)), 0)</f>
        <v>0</v>
      </c>
      <c r="CN13" s="6">
        <f t="shared" ca="1" si="44"/>
        <v>1</v>
      </c>
      <c r="CO13" s="118">
        <f ca="1">SUMIF($CN$9:$CN13, $CN13, $CL$9:$CL$9)</f>
        <v>0.56770833333333326</v>
      </c>
      <c r="CP13" s="140">
        <f ca="1">IFERROR(INDEX('Current Jobs'!$W$11:$W$510, MATCH($CN13, 'Current Jobs'!$T$11:$T$510, 0)), "")</f>
        <v>0.94999999999999984</v>
      </c>
      <c r="CQ13" s="17" t="str">
        <f t="shared" ca="1" si="17"/>
        <v/>
      </c>
      <c r="CR13" s="17" t="str">
        <f t="shared" ca="1" si="41"/>
        <v/>
      </c>
      <c r="CS13" s="17" t="str">
        <f t="shared" ca="1" si="42"/>
        <v/>
      </c>
      <c r="CT13" s="17" t="str">
        <f t="shared" ca="1" si="42"/>
        <v/>
      </c>
      <c r="CV13" s="118" cm="1">
        <f t="array" aca="1" ref="CV13" ca="1">IF($CN13&gt;$CV$6, "", IFERROR(INDEX($BO$4:$BV$4, $BN$4, MATCH($CK13, $BO$8:$BV$8, 0)), 0))</f>
        <v>0</v>
      </c>
      <c r="CX13" s="118">
        <f t="shared" ca="1" si="43"/>
        <v>0</v>
      </c>
    </row>
    <row r="14" spans="1:102" x14ac:dyDescent="0.25">
      <c r="A14" s="2"/>
      <c r="B14" s="29">
        <v>0.20833333333333301</v>
      </c>
      <c r="C14" s="70"/>
      <c r="D14" s="71"/>
      <c r="E14" s="71"/>
      <c r="F14" s="71"/>
      <c r="G14" s="71"/>
      <c r="H14" s="71"/>
      <c r="I14" s="71"/>
      <c r="J14" s="72"/>
      <c r="K14" s="2"/>
      <c r="L14" s="70"/>
      <c r="M14" s="71"/>
      <c r="N14" s="71"/>
      <c r="O14" s="71"/>
      <c r="P14" s="71"/>
      <c r="Q14" s="71"/>
      <c r="R14" s="71"/>
      <c r="S14" s="72"/>
      <c r="T14" s="2"/>
      <c r="U14" s="65"/>
      <c r="V14" s="2"/>
      <c r="Y14" s="17" t="str">
        <f t="shared" si="18"/>
        <v>05:00</v>
      </c>
      <c r="AA14" s="17" t="str">
        <f t="shared" si="19"/>
        <v/>
      </c>
      <c r="AC14" s="39" t="str">
        <f t="shared" si="20"/>
        <v/>
      </c>
      <c r="AD14" s="40" t="str">
        <f t="shared" si="21"/>
        <v/>
      </c>
      <c r="AE14" s="40" t="str">
        <f t="shared" si="22"/>
        <v/>
      </c>
      <c r="AF14" s="40" t="str">
        <f t="shared" si="23"/>
        <v/>
      </c>
      <c r="AG14" s="40" t="str">
        <f t="shared" si="24"/>
        <v/>
      </c>
      <c r="AH14" s="40" t="str">
        <f t="shared" si="25"/>
        <v/>
      </c>
      <c r="AI14" s="40" t="str">
        <f t="shared" si="26"/>
        <v/>
      </c>
      <c r="AJ14" s="41" t="str">
        <f t="shared" si="27"/>
        <v/>
      </c>
      <c r="AL14" s="39" t="str">
        <f t="shared" si="28"/>
        <v/>
      </c>
      <c r="AM14" s="40" t="str">
        <f t="shared" si="6"/>
        <v/>
      </c>
      <c r="AN14" s="40" t="str">
        <f t="shared" si="6"/>
        <v/>
      </c>
      <c r="AO14" s="40" t="str">
        <f t="shared" si="6"/>
        <v/>
      </c>
      <c r="AP14" s="40" t="str">
        <f t="shared" si="6"/>
        <v/>
      </c>
      <c r="AQ14" s="40" t="str">
        <f t="shared" si="6"/>
        <v/>
      </c>
      <c r="AR14" s="40" t="str">
        <f t="shared" si="6"/>
        <v/>
      </c>
      <c r="AS14" s="41" t="str">
        <f t="shared" si="6"/>
        <v/>
      </c>
      <c r="AU14" s="46" t="str">
        <f t="shared" si="29"/>
        <v/>
      </c>
      <c r="AV14" s="50" t="str">
        <f t="shared" si="7"/>
        <v/>
      </c>
      <c r="AW14" s="50" t="str">
        <f t="shared" si="8"/>
        <v/>
      </c>
      <c r="AX14" s="50" t="str">
        <f t="shared" si="9"/>
        <v/>
      </c>
      <c r="AY14" s="50" t="str">
        <f t="shared" si="10"/>
        <v/>
      </c>
      <c r="AZ14" s="50" t="str">
        <f t="shared" si="11"/>
        <v/>
      </c>
      <c r="BA14" s="50" t="str">
        <f t="shared" si="12"/>
        <v/>
      </c>
      <c r="BB14" s="51" t="str">
        <f t="shared" si="13"/>
        <v/>
      </c>
      <c r="BD14" s="17" t="str">
        <f t="shared" si="30"/>
        <v>05:00</v>
      </c>
      <c r="BF14" s="58" t="str">
        <f t="shared" si="31"/>
        <v/>
      </c>
      <c r="BG14" s="59" t="str">
        <f t="shared" si="14"/>
        <v/>
      </c>
      <c r="BH14" s="59" t="str">
        <f t="shared" si="14"/>
        <v/>
      </c>
      <c r="BI14" s="59" t="str">
        <f t="shared" si="14"/>
        <v/>
      </c>
      <c r="BJ14" s="59" t="str">
        <f t="shared" si="14"/>
        <v/>
      </c>
      <c r="BK14" s="59" t="str">
        <f t="shared" si="14"/>
        <v/>
      </c>
      <c r="BL14" s="59" t="str">
        <f t="shared" si="14"/>
        <v/>
      </c>
      <c r="BM14" s="60" t="str">
        <f t="shared" si="14"/>
        <v/>
      </c>
      <c r="BO14" s="82" t="str">
        <f t="shared" si="32"/>
        <v/>
      </c>
      <c r="BP14" s="83" t="str">
        <f t="shared" si="33"/>
        <v/>
      </c>
      <c r="BQ14" s="83" t="str">
        <f t="shared" si="34"/>
        <v/>
      </c>
      <c r="BR14" s="83" t="str">
        <f t="shared" si="35"/>
        <v/>
      </c>
      <c r="BS14" s="83" t="str">
        <f t="shared" si="36"/>
        <v/>
      </c>
      <c r="BT14" s="83" t="str">
        <f t="shared" si="37"/>
        <v/>
      </c>
      <c r="BU14" s="83" t="str">
        <f t="shared" si="38"/>
        <v/>
      </c>
      <c r="BV14" s="84" t="str">
        <f t="shared" si="39"/>
        <v/>
      </c>
      <c r="BX14" s="99" t="s">
        <v>48</v>
      </c>
      <c r="BZ14" s="100">
        <f ca="1">CC14-INDEX(CH13:CH19, MATCH(CB14, CE13:CE19, 0))</f>
        <v>45023</v>
      </c>
      <c r="CA14" s="97"/>
      <c r="CB14" s="89" t="str">
        <f t="shared" ca="1" si="45"/>
        <v>Sun</v>
      </c>
      <c r="CC14" s="101">
        <f ca="1">DATE(YEAR(CC13),MONTH(DATE(YEAR(CC13),MONTH(1),DAY(1)))+((INT(((MOD((19*(MOD(YEAR(CC13),19))+(INT(YEAR(CC13)/100))-(INT(INT(YEAR(CC13)/100)/4))-(INT(((INT(YEAR(CC13)/100))-(INT(((INT(YEAR(CC13)/100))+8)/25))+1)/3))+15),30))+(MOD((32+2*(MOD(INT(YEAR(CC13)/100),4))+2*(INT((MOD(YEAR(CC13),100))/4))-(MOD((19*(MOD(YEAR(CC13),19))+(INT(YEAR(CC13)/100))-(INT(INT(YEAR(CC13)/100)/4))-(INT(((INT(YEAR(CC13)/100))-(INT(((INT(YEAR(CC13)/100))+8)/25))+1)/3))+15),30))-(MOD((MOD(YEAR(CC13),100)),4))),7))-7*(INT(((MOD(YEAR(CC13),19))+11*(MOD((19*(MOD(YEAR(CC13),19))+(INT(YEAR(CC13)/100))-(INT(INT(YEAR(CC13)/100)/4))-(INT(((INT(YEAR(CC13)/100))-(INT(((INT(YEAR(CC13)/100))+8)/25))+1)/3))+15),30))+22*(MOD((32+2*(MOD(INT(YEAR(CC13)/100),4))+2*(INT((MOD(YEAR(CC13),100))/4))-(MOD((19*(MOD(YEAR(CC13),19))+(INT(YEAR(CC13)/100))-(INT(INT(YEAR(CC13)/100)/4))-(INT(((INT(YEAR(CC13)/100))-(INT(((INT(YEAR(CC13)/100))+8)/25))+1)/3))+15),30))-(MOD((MOD(YEAR(CC13),100)),4))),7)))/451))+114)/31))-1),DAY(DATE(YEAR(CC13),MONTH(1),DAY(1)))+(((MOD(((MOD((19*(MOD(YEAR(CC13),19))+(INT(YEAR(CC13)/100))-(INT(INT(YEAR(CC13)/100)/4))-(INT(((INT(YEAR(CC13)/100))-(INT(((INT(YEAR(CC13)/100))+8)/25))+1)/3))+15),30))+(MOD((32+2*(MOD(INT(YEAR(CC13)/100),4))+2*(INT((MOD(YEAR(CC13),100))/4))-(MOD((19*(MOD(YEAR(CC13),19))+(INT(YEAR(CC13)/100))-(INT(INT(YEAR(CC13)/100)/4))-(INT(((INT(YEAR(CC13)/100))-(INT(((INT(YEAR(CC13)/100))+8)/25))+1)/3))+15),30))-(MOD((MOD(YEAR(CC13),100)),4))),7))-7*(INT(((MOD(YEAR(CC13),19))+11*(MOD((19*(MOD(YEAR(CC13),19))+(INT(YEAR(CC13)/100))-(INT(INT(YEAR(CC13)/100)/4))-(INT(((INT(YEAR(CC13)/100))-(INT(((INT(YEAR(CC13)/100))+8)/25))+1)/3))+15),30))+22*(MOD((32+2*(MOD(INT(YEAR(CC13)/100),4))+2*(INT((MOD(YEAR(CC13),100))/4))-(MOD((19*(MOD(YEAR(CC13),19))+(INT(YEAR(CC13)/100))-(INT(INT(YEAR(CC13)/100)/4))-(INT(((INT(YEAR(CC13)/100))-(INT(((INT(YEAR(CC13)/100))+8)/25))+1)/3))+15),30))-(MOD((MOD(YEAR(CC13),100)),4))),7)))/451))+114),31))+1)-1))</f>
        <v>45025</v>
      </c>
      <c r="CE14" s="17" t="s">
        <v>16</v>
      </c>
      <c r="CF14" s="17">
        <v>1</v>
      </c>
      <c r="CG14" s="17">
        <v>6</v>
      </c>
      <c r="CH14" s="17">
        <v>4</v>
      </c>
      <c r="CI14" s="106"/>
      <c r="CJ14" s="89">
        <f t="shared" ca="1" si="40"/>
        <v>44669</v>
      </c>
      <c r="CK14" s="17" t="str">
        <f t="shared" ca="1" si="16"/>
        <v>Bank Hol</v>
      </c>
      <c r="CL14" s="118" cm="1">
        <f t="array" aca="1" ref="CL14" ca="1">IFERROR(INDEX($BO$6:$BV$6, $BN$6, MATCH($CK14, $BO$8:$BV$8, 0)), 0)</f>
        <v>0</v>
      </c>
      <c r="CN14" s="6">
        <f t="shared" ca="1" si="44"/>
        <v>1</v>
      </c>
      <c r="CO14" s="118">
        <f ca="1">SUMIF($CN$9:$CN14, $CN14, $CL$9:$CL$9)</f>
        <v>0.56770833333333326</v>
      </c>
      <c r="CP14" s="140">
        <f ca="1">IFERROR(INDEX('Current Jobs'!$W$11:$W$510, MATCH($CN14, 'Current Jobs'!$T$11:$T$510, 0)), "")</f>
        <v>0.94999999999999984</v>
      </c>
      <c r="CQ14" s="17" t="str">
        <f t="shared" ca="1" si="17"/>
        <v/>
      </c>
      <c r="CR14" s="17" t="str">
        <f t="shared" ca="1" si="41"/>
        <v/>
      </c>
      <c r="CS14" s="17" t="str">
        <f t="shared" ca="1" si="42"/>
        <v/>
      </c>
      <c r="CT14" s="17" t="str">
        <f t="shared" ca="1" si="42"/>
        <v/>
      </c>
      <c r="CV14" s="118" cm="1">
        <f t="array" aca="1" ref="CV14" ca="1">IF($CN14&gt;$CV$6, "", IFERROR(INDEX($BO$4:$BV$4, $BN$4, MATCH($CK14, $BO$8:$BV$8, 0)), 0))</f>
        <v>0</v>
      </c>
      <c r="CX14" s="118">
        <f t="shared" ca="1" si="43"/>
        <v>0</v>
      </c>
    </row>
    <row r="15" spans="1:102" x14ac:dyDescent="0.25">
      <c r="A15" s="2"/>
      <c r="B15" s="29">
        <v>0.25</v>
      </c>
      <c r="C15" s="70"/>
      <c r="D15" s="71"/>
      <c r="E15" s="71"/>
      <c r="F15" s="71"/>
      <c r="G15" s="71"/>
      <c r="H15" s="71"/>
      <c r="I15" s="71"/>
      <c r="J15" s="72"/>
      <c r="K15" s="2"/>
      <c r="L15" s="70"/>
      <c r="M15" s="71"/>
      <c r="N15" s="71"/>
      <c r="O15" s="71"/>
      <c r="P15" s="71"/>
      <c r="Q15" s="71"/>
      <c r="R15" s="71"/>
      <c r="S15" s="72"/>
      <c r="T15" s="2"/>
      <c r="U15" s="65"/>
      <c r="V15" s="2"/>
      <c r="Y15" s="17" t="str">
        <f t="shared" si="18"/>
        <v>06:00</v>
      </c>
      <c r="AA15" s="17" t="str">
        <f t="shared" si="19"/>
        <v/>
      </c>
      <c r="AC15" s="39" t="str">
        <f t="shared" si="20"/>
        <v/>
      </c>
      <c r="AD15" s="40" t="str">
        <f t="shared" si="21"/>
        <v/>
      </c>
      <c r="AE15" s="40" t="str">
        <f t="shared" si="22"/>
        <v/>
      </c>
      <c r="AF15" s="40" t="str">
        <f t="shared" si="23"/>
        <v/>
      </c>
      <c r="AG15" s="40" t="str">
        <f t="shared" si="24"/>
        <v/>
      </c>
      <c r="AH15" s="40" t="str">
        <f t="shared" si="25"/>
        <v/>
      </c>
      <c r="AI15" s="40" t="str">
        <f t="shared" si="26"/>
        <v/>
      </c>
      <c r="AJ15" s="41" t="str">
        <f t="shared" si="27"/>
        <v/>
      </c>
      <c r="AL15" s="39" t="str">
        <f t="shared" si="28"/>
        <v/>
      </c>
      <c r="AM15" s="40" t="str">
        <f t="shared" si="6"/>
        <v/>
      </c>
      <c r="AN15" s="40" t="str">
        <f t="shared" si="6"/>
        <v/>
      </c>
      <c r="AO15" s="40" t="str">
        <f t="shared" si="6"/>
        <v/>
      </c>
      <c r="AP15" s="40" t="str">
        <f t="shared" si="6"/>
        <v/>
      </c>
      <c r="AQ15" s="40" t="str">
        <f t="shared" si="6"/>
        <v/>
      </c>
      <c r="AR15" s="40" t="str">
        <f t="shared" si="6"/>
        <v/>
      </c>
      <c r="AS15" s="41" t="str">
        <f t="shared" si="6"/>
        <v/>
      </c>
      <c r="AU15" s="46" t="str">
        <f t="shared" si="29"/>
        <v/>
      </c>
      <c r="AV15" s="50" t="str">
        <f t="shared" si="7"/>
        <v/>
      </c>
      <c r="AW15" s="50" t="str">
        <f t="shared" si="8"/>
        <v/>
      </c>
      <c r="AX15" s="50" t="str">
        <f t="shared" si="9"/>
        <v/>
      </c>
      <c r="AY15" s="50" t="str">
        <f t="shared" si="10"/>
        <v/>
      </c>
      <c r="AZ15" s="50" t="str">
        <f t="shared" si="11"/>
        <v/>
      </c>
      <c r="BA15" s="50" t="str">
        <f t="shared" si="12"/>
        <v/>
      </c>
      <c r="BB15" s="51" t="str">
        <f t="shared" si="13"/>
        <v/>
      </c>
      <c r="BD15" s="17" t="str">
        <f t="shared" si="30"/>
        <v>06:00</v>
      </c>
      <c r="BF15" s="58" t="str">
        <f t="shared" si="31"/>
        <v/>
      </c>
      <c r="BG15" s="59" t="str">
        <f t="shared" si="14"/>
        <v/>
      </c>
      <c r="BH15" s="59" t="str">
        <f t="shared" si="14"/>
        <v/>
      </c>
      <c r="BI15" s="59" t="str">
        <f t="shared" si="14"/>
        <v/>
      </c>
      <c r="BJ15" s="59" t="str">
        <f t="shared" si="14"/>
        <v/>
      </c>
      <c r="BK15" s="59" t="str">
        <f t="shared" si="14"/>
        <v/>
      </c>
      <c r="BL15" s="59" t="str">
        <f t="shared" si="14"/>
        <v/>
      </c>
      <c r="BM15" s="60" t="str">
        <f t="shared" si="14"/>
        <v/>
      </c>
      <c r="BO15" s="82" t="str">
        <f t="shared" si="32"/>
        <v/>
      </c>
      <c r="BP15" s="83" t="str">
        <f t="shared" si="33"/>
        <v/>
      </c>
      <c r="BQ15" s="83" t="str">
        <f t="shared" si="34"/>
        <v/>
      </c>
      <c r="BR15" s="83" t="str">
        <f t="shared" si="35"/>
        <v/>
      </c>
      <c r="BS15" s="83" t="str">
        <f t="shared" si="36"/>
        <v/>
      </c>
      <c r="BT15" s="83" t="str">
        <f t="shared" si="37"/>
        <v/>
      </c>
      <c r="BU15" s="83" t="str">
        <f t="shared" si="38"/>
        <v/>
      </c>
      <c r="BV15" s="84" t="str">
        <f t="shared" si="39"/>
        <v/>
      </c>
      <c r="BX15" s="99" t="s">
        <v>49</v>
      </c>
      <c r="BZ15" s="100">
        <f ca="1">BZ14+3</f>
        <v>45026</v>
      </c>
      <c r="CA15" s="97"/>
      <c r="CB15" s="89" t="str">
        <f t="shared" ca="1" si="45"/>
        <v>Sun</v>
      </c>
      <c r="CC15" s="101">
        <f ca="1">CC14</f>
        <v>45025</v>
      </c>
      <c r="CE15" s="17" t="s">
        <v>17</v>
      </c>
      <c r="CF15" s="17">
        <v>2</v>
      </c>
      <c r="CG15" s="17">
        <v>5</v>
      </c>
      <c r="CH15" s="17">
        <v>5</v>
      </c>
      <c r="CI15" s="106"/>
      <c r="CJ15" s="89">
        <f t="shared" ca="1" si="40"/>
        <v>44670</v>
      </c>
      <c r="CK15" s="17" t="str">
        <f t="shared" ca="1" si="16"/>
        <v>Tue</v>
      </c>
      <c r="CL15" s="118" cm="1">
        <f t="array" aca="1" ref="CL15" ca="1">IFERROR(INDEX($BO$6:$BV$6, $BN$6, MATCH($CK15, $BO$8:$BV$8, 0)), 0)</f>
        <v>0.28385416666666663</v>
      </c>
      <c r="CN15" s="6">
        <f t="shared" ca="1" si="44"/>
        <v>1</v>
      </c>
      <c r="CO15" s="118">
        <f ca="1">SUMIF($CN$9:$CN15, $CN15, $CL$9:$CL$9)</f>
        <v>0.85156249999999989</v>
      </c>
      <c r="CP15" s="140">
        <f ca="1">IFERROR(INDEX('Current Jobs'!$W$11:$W$510, MATCH($CN15, 'Current Jobs'!$T$11:$T$510, 0)), "")</f>
        <v>0.94999999999999984</v>
      </c>
      <c r="CQ15" s="17" t="str">
        <f t="shared" ca="1" si="17"/>
        <v/>
      </c>
      <c r="CR15" s="17" t="str">
        <f t="shared" ca="1" si="41"/>
        <v/>
      </c>
      <c r="CS15" s="17" t="str">
        <f t="shared" ca="1" si="42"/>
        <v/>
      </c>
      <c r="CT15" s="17" t="str">
        <f t="shared" ca="1" si="42"/>
        <v/>
      </c>
      <c r="CV15" s="118" cm="1">
        <f t="array" aca="1" ref="CV15" ca="1">IF($CN15&gt;$CV$6, "", IFERROR(INDEX($BO$4:$BV$4, $BN$4, MATCH($CK15, $BO$8:$BV$8, 0)), 0))</f>
        <v>0.375</v>
      </c>
      <c r="CX15" s="118">
        <f t="shared" ca="1" si="43"/>
        <v>0.28385416666666663</v>
      </c>
    </row>
    <row r="16" spans="1:102" x14ac:dyDescent="0.25">
      <c r="A16" s="2"/>
      <c r="B16" s="29">
        <v>0.29166666666666702</v>
      </c>
      <c r="C16" s="70"/>
      <c r="D16" s="71"/>
      <c r="E16" s="71"/>
      <c r="F16" s="71"/>
      <c r="G16" s="71"/>
      <c r="H16" s="71"/>
      <c r="I16" s="71"/>
      <c r="J16" s="72"/>
      <c r="K16" s="2"/>
      <c r="L16" s="70"/>
      <c r="M16" s="71"/>
      <c r="N16" s="71"/>
      <c r="O16" s="71"/>
      <c r="P16" s="71"/>
      <c r="Q16" s="71"/>
      <c r="R16" s="71"/>
      <c r="S16" s="72"/>
      <c r="T16" s="2"/>
      <c r="U16" s="65"/>
      <c r="V16" s="2"/>
      <c r="Y16" s="17" t="str">
        <f t="shared" si="18"/>
        <v>07:00</v>
      </c>
      <c r="AA16" s="17" t="str">
        <f t="shared" si="19"/>
        <v/>
      </c>
      <c r="AC16" s="39" t="str">
        <f t="shared" si="20"/>
        <v/>
      </c>
      <c r="AD16" s="40" t="str">
        <f t="shared" si="21"/>
        <v/>
      </c>
      <c r="AE16" s="40" t="str">
        <f t="shared" si="22"/>
        <v/>
      </c>
      <c r="AF16" s="40" t="str">
        <f t="shared" si="23"/>
        <v/>
      </c>
      <c r="AG16" s="40" t="str">
        <f t="shared" si="24"/>
        <v/>
      </c>
      <c r="AH16" s="40" t="str">
        <f t="shared" si="25"/>
        <v/>
      </c>
      <c r="AI16" s="40" t="str">
        <f t="shared" si="26"/>
        <v/>
      </c>
      <c r="AJ16" s="41" t="str">
        <f t="shared" si="27"/>
        <v/>
      </c>
      <c r="AL16" s="39" t="str">
        <f t="shared" si="28"/>
        <v/>
      </c>
      <c r="AM16" s="40" t="str">
        <f t="shared" si="6"/>
        <v/>
      </c>
      <c r="AN16" s="40" t="str">
        <f t="shared" si="6"/>
        <v/>
      </c>
      <c r="AO16" s="40" t="str">
        <f t="shared" si="6"/>
        <v/>
      </c>
      <c r="AP16" s="40" t="str">
        <f t="shared" si="6"/>
        <v/>
      </c>
      <c r="AQ16" s="40" t="str">
        <f t="shared" si="6"/>
        <v/>
      </c>
      <c r="AR16" s="40" t="str">
        <f t="shared" si="6"/>
        <v/>
      </c>
      <c r="AS16" s="41" t="str">
        <f t="shared" si="6"/>
        <v/>
      </c>
      <c r="AU16" s="46" t="str">
        <f t="shared" si="29"/>
        <v/>
      </c>
      <c r="AV16" s="50" t="str">
        <f t="shared" si="7"/>
        <v/>
      </c>
      <c r="AW16" s="50" t="str">
        <f t="shared" si="8"/>
        <v/>
      </c>
      <c r="AX16" s="50" t="str">
        <f t="shared" si="9"/>
        <v/>
      </c>
      <c r="AY16" s="50" t="str">
        <f t="shared" si="10"/>
        <v/>
      </c>
      <c r="AZ16" s="50" t="str">
        <f t="shared" si="11"/>
        <v/>
      </c>
      <c r="BA16" s="50" t="str">
        <f t="shared" si="12"/>
        <v/>
      </c>
      <c r="BB16" s="51" t="str">
        <f t="shared" si="13"/>
        <v/>
      </c>
      <c r="BD16" s="17" t="str">
        <f t="shared" si="30"/>
        <v>07:00</v>
      </c>
      <c r="BF16" s="58" t="str">
        <f t="shared" si="31"/>
        <v/>
      </c>
      <c r="BG16" s="59" t="str">
        <f t="shared" si="14"/>
        <v/>
      </c>
      <c r="BH16" s="59" t="str">
        <f t="shared" si="14"/>
        <v/>
      </c>
      <c r="BI16" s="59" t="str">
        <f t="shared" si="14"/>
        <v/>
      </c>
      <c r="BJ16" s="59" t="str">
        <f t="shared" si="14"/>
        <v/>
      </c>
      <c r="BK16" s="59" t="str">
        <f t="shared" si="14"/>
        <v/>
      </c>
      <c r="BL16" s="59" t="str">
        <f t="shared" si="14"/>
        <v/>
      </c>
      <c r="BM16" s="60" t="str">
        <f t="shared" si="14"/>
        <v/>
      </c>
      <c r="BO16" s="82" t="str">
        <f t="shared" si="32"/>
        <v/>
      </c>
      <c r="BP16" s="83" t="str">
        <f t="shared" si="33"/>
        <v/>
      </c>
      <c r="BQ16" s="83" t="str">
        <f t="shared" si="34"/>
        <v/>
      </c>
      <c r="BR16" s="83" t="str">
        <f t="shared" si="35"/>
        <v/>
      </c>
      <c r="BS16" s="83" t="str">
        <f t="shared" si="36"/>
        <v/>
      </c>
      <c r="BT16" s="83" t="str">
        <f t="shared" si="37"/>
        <v/>
      </c>
      <c r="BU16" s="83" t="str">
        <f t="shared" si="38"/>
        <v/>
      </c>
      <c r="BV16" s="84" t="str">
        <f t="shared" si="39"/>
        <v/>
      </c>
      <c r="BX16" s="99" t="s">
        <v>50</v>
      </c>
      <c r="BZ16" s="100">
        <f ca="1">CC16+INDEX(CG13:CG19, MATCH(CB16, CE13:CE19, 0))</f>
        <v>45047</v>
      </c>
      <c r="CA16" s="97"/>
      <c r="CB16" s="89" t="str">
        <f t="shared" ca="1" si="45"/>
        <v>Mon</v>
      </c>
      <c r="CC16" s="101">
        <f ca="1">DATE(BZ12, 5, 1)</f>
        <v>45047</v>
      </c>
      <c r="CE16" s="17" t="s">
        <v>18</v>
      </c>
      <c r="CF16" s="17">
        <v>3</v>
      </c>
      <c r="CG16" s="17">
        <v>4</v>
      </c>
      <c r="CH16" s="17">
        <v>6</v>
      </c>
      <c r="CI16" s="106"/>
      <c r="CJ16" s="89">
        <f t="shared" ca="1" si="40"/>
        <v>44671</v>
      </c>
      <c r="CK16" s="17" t="str">
        <f t="shared" ca="1" si="16"/>
        <v>Wed</v>
      </c>
      <c r="CL16" s="118" cm="1">
        <f t="array" aca="1" ref="CL16" ca="1">IFERROR(INDEX($BO$6:$BV$6, $BN$6, MATCH($CK16, $BO$8:$BV$8, 0)), 0)</f>
        <v>0.28385416666666663</v>
      </c>
      <c r="CN16" s="6">
        <f t="shared" ca="1" si="44"/>
        <v>1</v>
      </c>
      <c r="CO16" s="118">
        <f ca="1">SUMIF($CN$9:$CN16, $CN16, $CL$9:$CL$9)</f>
        <v>1.1354166666666665</v>
      </c>
      <c r="CP16" s="140">
        <f ca="1">IFERROR(INDEX('Current Jobs'!$W$11:$W$510, MATCH($CN16, 'Current Jobs'!$T$11:$T$510, 0)), "")</f>
        <v>0.94999999999999984</v>
      </c>
      <c r="CQ16" s="17" t="str">
        <f t="shared" ca="1" si="17"/>
        <v/>
      </c>
      <c r="CR16" s="17" t="str">
        <f t="shared" ca="1" si="41"/>
        <v>End</v>
      </c>
      <c r="CS16" s="17" t="str">
        <f t="shared" ca="1" si="42"/>
        <v/>
      </c>
      <c r="CT16" s="17" t="str">
        <f t="shared" ca="1" si="42"/>
        <v>1 - End</v>
      </c>
      <c r="CV16" s="118" cm="1">
        <f t="array" aca="1" ref="CV16" ca="1">IF($CN16&gt;$CV$6, "", IFERROR(INDEX($BO$4:$BV$4, $BN$4, MATCH($CK16, $BO$8:$BV$8, 0)), 0))</f>
        <v>0.375</v>
      </c>
      <c r="CX16" s="118">
        <f t="shared" ca="1" si="43"/>
        <v>0.28385416666666663</v>
      </c>
    </row>
    <row r="17" spans="1:102" x14ac:dyDescent="0.25">
      <c r="A17" s="2"/>
      <c r="B17" s="29">
        <v>0.33333333333333298</v>
      </c>
      <c r="C17" s="70" t="s">
        <v>31</v>
      </c>
      <c r="D17" s="71" t="s">
        <v>31</v>
      </c>
      <c r="E17" s="71" t="s">
        <v>31</v>
      </c>
      <c r="F17" s="71" t="s">
        <v>31</v>
      </c>
      <c r="G17" s="71" t="s">
        <v>31</v>
      </c>
      <c r="H17" s="71"/>
      <c r="I17" s="71"/>
      <c r="J17" s="72"/>
      <c r="K17" s="2"/>
      <c r="L17" s="70"/>
      <c r="M17" s="71"/>
      <c r="N17" s="71"/>
      <c r="O17" s="71"/>
      <c r="P17" s="71"/>
      <c r="Q17" s="71"/>
      <c r="R17" s="71"/>
      <c r="S17" s="72"/>
      <c r="T17" s="2"/>
      <c r="U17" s="65"/>
      <c r="V17" s="2"/>
      <c r="Y17" s="17" t="str">
        <f t="shared" si="18"/>
        <v>08:00</v>
      </c>
      <c r="AA17" s="17" t="str">
        <f t="shared" si="19"/>
        <v/>
      </c>
      <c r="AC17" s="39">
        <f t="shared" si="20"/>
        <v>0.75</v>
      </c>
      <c r="AD17" s="40">
        <f t="shared" si="21"/>
        <v>0.75</v>
      </c>
      <c r="AE17" s="40">
        <f t="shared" si="22"/>
        <v>0.75</v>
      </c>
      <c r="AF17" s="40">
        <f t="shared" si="23"/>
        <v>0.75</v>
      </c>
      <c r="AG17" s="40">
        <f t="shared" si="24"/>
        <v>0.75</v>
      </c>
      <c r="AH17" s="40" t="str">
        <f t="shared" si="25"/>
        <v/>
      </c>
      <c r="AI17" s="40" t="str">
        <f t="shared" si="26"/>
        <v/>
      </c>
      <c r="AJ17" s="41" t="str">
        <f t="shared" si="27"/>
        <v/>
      </c>
      <c r="AL17" s="39">
        <f t="shared" si="28"/>
        <v>1</v>
      </c>
      <c r="AM17" s="40">
        <f t="shared" si="6"/>
        <v>1</v>
      </c>
      <c r="AN17" s="40">
        <f t="shared" si="6"/>
        <v>1</v>
      </c>
      <c r="AO17" s="40">
        <f t="shared" si="6"/>
        <v>1</v>
      </c>
      <c r="AP17" s="40">
        <f t="shared" si="6"/>
        <v>1</v>
      </c>
      <c r="AQ17" s="40" t="str">
        <f t="shared" si="6"/>
        <v/>
      </c>
      <c r="AR17" s="40" t="str">
        <f t="shared" si="6"/>
        <v/>
      </c>
      <c r="AS17" s="41" t="str">
        <f t="shared" si="6"/>
        <v/>
      </c>
      <c r="AU17" s="46" t="str">
        <f t="shared" si="29"/>
        <v>All</v>
      </c>
      <c r="AV17" s="50" t="str">
        <f t="shared" si="7"/>
        <v>All</v>
      </c>
      <c r="AW17" s="50" t="str">
        <f t="shared" si="8"/>
        <v>All</v>
      </c>
      <c r="AX17" s="50" t="str">
        <f t="shared" si="9"/>
        <v>All</v>
      </c>
      <c r="AY17" s="50" t="str">
        <f t="shared" si="10"/>
        <v>All</v>
      </c>
      <c r="AZ17" s="50" t="str">
        <f t="shared" si="11"/>
        <v/>
      </c>
      <c r="BA17" s="50" t="str">
        <f t="shared" si="12"/>
        <v/>
      </c>
      <c r="BB17" s="51" t="str">
        <f t="shared" si="13"/>
        <v/>
      </c>
      <c r="BD17" s="17" t="str">
        <f t="shared" si="30"/>
        <v>08:00</v>
      </c>
      <c r="BF17" s="58">
        <f t="shared" si="31"/>
        <v>0.75</v>
      </c>
      <c r="BG17" s="59">
        <f t="shared" si="14"/>
        <v>0.75</v>
      </c>
      <c r="BH17" s="59">
        <f t="shared" si="14"/>
        <v>0.75</v>
      </c>
      <c r="BI17" s="59">
        <f t="shared" si="14"/>
        <v>0.75</v>
      </c>
      <c r="BJ17" s="59">
        <f t="shared" si="14"/>
        <v>0.75</v>
      </c>
      <c r="BK17" s="59" t="str">
        <f t="shared" si="14"/>
        <v/>
      </c>
      <c r="BL17" s="59" t="str">
        <f t="shared" si="14"/>
        <v/>
      </c>
      <c r="BM17" s="60" t="str">
        <f t="shared" si="14"/>
        <v/>
      </c>
      <c r="BO17" s="82">
        <f t="shared" si="32"/>
        <v>3.125E-2</v>
      </c>
      <c r="BP17" s="83">
        <f t="shared" si="33"/>
        <v>3.125E-2</v>
      </c>
      <c r="BQ17" s="83">
        <f t="shared" si="34"/>
        <v>3.125E-2</v>
      </c>
      <c r="BR17" s="83">
        <f t="shared" si="35"/>
        <v>3.125E-2</v>
      </c>
      <c r="BS17" s="83">
        <f t="shared" si="36"/>
        <v>3.125E-2</v>
      </c>
      <c r="BT17" s="83" t="str">
        <f t="shared" si="37"/>
        <v/>
      </c>
      <c r="BU17" s="83" t="str">
        <f t="shared" si="38"/>
        <v/>
      </c>
      <c r="BV17" s="84" t="str">
        <f t="shared" si="39"/>
        <v/>
      </c>
      <c r="BX17" s="99" t="s">
        <v>51</v>
      </c>
      <c r="BZ17" s="100">
        <f ca="1">CC17-INDEX(CF13:CF19, MATCH(CB17, CE13:CE19, 0))</f>
        <v>45075</v>
      </c>
      <c r="CA17" s="97"/>
      <c r="CB17" s="89" t="str">
        <f t="shared" ca="1" si="45"/>
        <v>Wed</v>
      </c>
      <c r="CC17" s="101">
        <f ca="1">DATE(BZ12, 5, 31)</f>
        <v>45077</v>
      </c>
      <c r="CE17" s="17" t="s">
        <v>19</v>
      </c>
      <c r="CF17" s="17">
        <v>4</v>
      </c>
      <c r="CG17" s="17">
        <v>3</v>
      </c>
      <c r="CH17" s="17">
        <v>0</v>
      </c>
      <c r="CI17" s="106"/>
      <c r="CJ17" s="89">
        <f t="shared" ca="1" si="40"/>
        <v>44672</v>
      </c>
      <c r="CK17" s="17" t="str">
        <f t="shared" ca="1" si="16"/>
        <v>Thu</v>
      </c>
      <c r="CL17" s="118" cm="1">
        <f t="array" aca="1" ref="CL17" ca="1">IFERROR(INDEX($BO$6:$BV$6, $BN$6, MATCH($CK17, $BO$8:$BV$8, 0)), 0)</f>
        <v>0.28385416666666663</v>
      </c>
      <c r="CN17" s="6">
        <f t="shared" ca="1" si="44"/>
        <v>2</v>
      </c>
      <c r="CO17" s="118">
        <f ca="1">SUMIF($CN$9:$CN17, $CN17, $CL$9:$CL$9)</f>
        <v>0.28385416666666663</v>
      </c>
      <c r="CP17" s="140">
        <f ca="1">IFERROR(INDEX('Current Jobs'!$W$11:$W$510, MATCH($CN17, 'Current Jobs'!$T$11:$T$510, 0)), "")</f>
        <v>0.53333333333333333</v>
      </c>
      <c r="CQ17" s="17" t="str">
        <f t="shared" ca="1" si="17"/>
        <v>Start</v>
      </c>
      <c r="CR17" s="17" t="str">
        <f t="shared" ca="1" si="41"/>
        <v/>
      </c>
      <c r="CS17" s="17" t="str">
        <f t="shared" ca="1" si="42"/>
        <v>2 - Start</v>
      </c>
      <c r="CT17" s="17" t="str">
        <f t="shared" ca="1" si="42"/>
        <v/>
      </c>
      <c r="CV17" s="118" cm="1">
        <f t="array" aca="1" ref="CV17" ca="1">IF($CN17&gt;$CV$6, "", IFERROR(INDEX($BO$4:$BV$4, $BN$4, MATCH($CK17, $BO$8:$BV$8, 0)), 0))</f>
        <v>0.375</v>
      </c>
      <c r="CX17" s="118">
        <f t="shared" ca="1" si="43"/>
        <v>0.28385416666666663</v>
      </c>
    </row>
    <row r="18" spans="1:102" x14ac:dyDescent="0.25">
      <c r="A18" s="2"/>
      <c r="B18" s="29">
        <v>0.375</v>
      </c>
      <c r="C18" s="70" t="s">
        <v>30</v>
      </c>
      <c r="D18" s="71" t="s">
        <v>30</v>
      </c>
      <c r="E18" s="71" t="s">
        <v>30</v>
      </c>
      <c r="F18" s="71" t="s">
        <v>30</v>
      </c>
      <c r="G18" s="71" t="s">
        <v>30</v>
      </c>
      <c r="H18" s="71"/>
      <c r="I18" s="71"/>
      <c r="J18" s="72"/>
      <c r="K18" s="2"/>
      <c r="L18" s="70"/>
      <c r="M18" s="71"/>
      <c r="N18" s="71"/>
      <c r="O18" s="71"/>
      <c r="P18" s="71"/>
      <c r="Q18" s="71"/>
      <c r="R18" s="71"/>
      <c r="S18" s="72"/>
      <c r="T18" s="2"/>
      <c r="U18" s="65"/>
      <c r="V18" s="2"/>
      <c r="Y18" s="17" t="str">
        <f t="shared" si="18"/>
        <v>09:00</v>
      </c>
      <c r="AA18" s="17" t="str">
        <f t="shared" si="19"/>
        <v/>
      </c>
      <c r="AC18" s="39">
        <f t="shared" si="20"/>
        <v>1</v>
      </c>
      <c r="AD18" s="40">
        <f t="shared" si="21"/>
        <v>1</v>
      </c>
      <c r="AE18" s="40">
        <f t="shared" si="22"/>
        <v>1</v>
      </c>
      <c r="AF18" s="40">
        <f t="shared" si="23"/>
        <v>1</v>
      </c>
      <c r="AG18" s="40">
        <f t="shared" si="24"/>
        <v>1</v>
      </c>
      <c r="AH18" s="40" t="str">
        <f t="shared" si="25"/>
        <v/>
      </c>
      <c r="AI18" s="40" t="str">
        <f t="shared" si="26"/>
        <v/>
      </c>
      <c r="AJ18" s="41" t="str">
        <f t="shared" si="27"/>
        <v/>
      </c>
      <c r="AL18" s="39">
        <f t="shared" si="28"/>
        <v>1</v>
      </c>
      <c r="AM18" s="40">
        <f t="shared" si="6"/>
        <v>1</v>
      </c>
      <c r="AN18" s="40">
        <f t="shared" si="6"/>
        <v>1</v>
      </c>
      <c r="AO18" s="40">
        <f t="shared" si="6"/>
        <v>1</v>
      </c>
      <c r="AP18" s="40">
        <f t="shared" si="6"/>
        <v>1</v>
      </c>
      <c r="AQ18" s="40" t="str">
        <f t="shared" si="6"/>
        <v/>
      </c>
      <c r="AR18" s="40" t="str">
        <f t="shared" si="6"/>
        <v/>
      </c>
      <c r="AS18" s="41" t="str">
        <f t="shared" si="6"/>
        <v/>
      </c>
      <c r="AU18" s="46" t="str">
        <f t="shared" si="29"/>
        <v>All</v>
      </c>
      <c r="AV18" s="50" t="str">
        <f t="shared" si="7"/>
        <v>All</v>
      </c>
      <c r="AW18" s="50" t="str">
        <f t="shared" si="8"/>
        <v>All</v>
      </c>
      <c r="AX18" s="50" t="str">
        <f t="shared" si="9"/>
        <v>All</v>
      </c>
      <c r="AY18" s="50" t="str">
        <f t="shared" si="10"/>
        <v>All</v>
      </c>
      <c r="AZ18" s="50" t="str">
        <f t="shared" si="11"/>
        <v/>
      </c>
      <c r="BA18" s="50" t="str">
        <f t="shared" si="12"/>
        <v/>
      </c>
      <c r="BB18" s="51" t="str">
        <f t="shared" si="13"/>
        <v/>
      </c>
      <c r="BD18" s="17" t="str">
        <f t="shared" si="30"/>
        <v>09:00</v>
      </c>
      <c r="BF18" s="58">
        <f t="shared" si="31"/>
        <v>1</v>
      </c>
      <c r="BG18" s="59">
        <f t="shared" si="14"/>
        <v>1</v>
      </c>
      <c r="BH18" s="59">
        <f t="shared" si="14"/>
        <v>1</v>
      </c>
      <c r="BI18" s="59">
        <f t="shared" si="14"/>
        <v>1</v>
      </c>
      <c r="BJ18" s="59">
        <f t="shared" si="14"/>
        <v>1</v>
      </c>
      <c r="BK18" s="59" t="str">
        <f t="shared" si="14"/>
        <v/>
      </c>
      <c r="BL18" s="59" t="str">
        <f t="shared" si="14"/>
        <v/>
      </c>
      <c r="BM18" s="60" t="str">
        <f t="shared" si="14"/>
        <v/>
      </c>
      <c r="BO18" s="82">
        <f t="shared" si="32"/>
        <v>4.1666666666666664E-2</v>
      </c>
      <c r="BP18" s="83">
        <f t="shared" si="33"/>
        <v>4.1666666666666664E-2</v>
      </c>
      <c r="BQ18" s="83">
        <f t="shared" si="34"/>
        <v>4.1666666666666664E-2</v>
      </c>
      <c r="BR18" s="83">
        <f t="shared" si="35"/>
        <v>4.1666666666666664E-2</v>
      </c>
      <c r="BS18" s="83">
        <f t="shared" si="36"/>
        <v>4.1666666666666664E-2</v>
      </c>
      <c r="BT18" s="83" t="str">
        <f t="shared" si="37"/>
        <v/>
      </c>
      <c r="BU18" s="83" t="str">
        <f t="shared" si="38"/>
        <v/>
      </c>
      <c r="BV18" s="84" t="str">
        <f t="shared" si="39"/>
        <v/>
      </c>
      <c r="BX18" s="99" t="s">
        <v>52</v>
      </c>
      <c r="BZ18" s="100">
        <f ca="1">CC18-INDEX(CF13:CF19, MATCH(CB18, CE13:CE19, 0))</f>
        <v>45166</v>
      </c>
      <c r="CA18" s="97"/>
      <c r="CB18" s="89" t="str">
        <f t="shared" ca="1" si="45"/>
        <v>Thu</v>
      </c>
      <c r="CC18" s="101">
        <f ca="1">DATE(BZ12, 8, 31)</f>
        <v>45169</v>
      </c>
      <c r="CE18" s="17" t="s">
        <v>20</v>
      </c>
      <c r="CF18" s="17">
        <v>5</v>
      </c>
      <c r="CG18" s="17">
        <v>2</v>
      </c>
      <c r="CH18" s="17">
        <v>1</v>
      </c>
      <c r="CI18" s="106"/>
      <c r="CJ18" s="89">
        <f t="shared" ca="1" si="40"/>
        <v>44673</v>
      </c>
      <c r="CK18" s="17" t="str">
        <f t="shared" ca="1" si="16"/>
        <v>Fri</v>
      </c>
      <c r="CL18" s="118" cm="1">
        <f t="array" aca="1" ref="CL18" ca="1">IFERROR(INDEX($BO$6:$BV$6, $BN$6, MATCH($CK18, $BO$8:$BV$8, 0)), 0)</f>
        <v>0.28385416666666663</v>
      </c>
      <c r="CN18" s="6">
        <f t="shared" ref="CN18:CN81" ca="1" si="46">IF($CO17&gt;=$CP17, $CN17+1, $CN17)</f>
        <v>2</v>
      </c>
      <c r="CO18" s="118">
        <f ca="1">SUMIF($CN$9:$CN18, $CN18, $CL$9:$CL$9)</f>
        <v>0.56770833333333326</v>
      </c>
      <c r="CP18" s="140">
        <f ca="1">IFERROR(INDEX('Current Jobs'!$W$11:$W$510, MATCH($CN18, 'Current Jobs'!$T$11:$T$510, 0)), "")</f>
        <v>0.53333333333333333</v>
      </c>
      <c r="CQ18" s="17" t="str">
        <f t="shared" ca="1" si="17"/>
        <v/>
      </c>
      <c r="CR18" s="17" t="str">
        <f t="shared" ca="1" si="41"/>
        <v>End</v>
      </c>
      <c r="CS18" s="17" t="str">
        <f t="shared" ca="1" si="42"/>
        <v/>
      </c>
      <c r="CT18" s="17" t="str">
        <f t="shared" ca="1" si="42"/>
        <v>2 - End</v>
      </c>
      <c r="CV18" s="118" cm="1">
        <f t="array" aca="1" ref="CV18" ca="1">IF($CN18&gt;$CV$6, "", IFERROR(INDEX($BO$4:$BV$4, $BN$4, MATCH($CK18, $BO$8:$BV$8, 0)), 0))</f>
        <v>0.375</v>
      </c>
      <c r="CX18" s="118">
        <f t="shared" ca="1" si="43"/>
        <v>0.28385416666666663</v>
      </c>
    </row>
    <row r="19" spans="1:102" x14ac:dyDescent="0.25">
      <c r="A19" s="2"/>
      <c r="B19" s="29">
        <v>0.41666666666666702</v>
      </c>
      <c r="C19" s="70" t="s">
        <v>30</v>
      </c>
      <c r="D19" s="71" t="s">
        <v>30</v>
      </c>
      <c r="E19" s="71" t="s">
        <v>30</v>
      </c>
      <c r="F19" s="71" t="s">
        <v>30</v>
      </c>
      <c r="G19" s="71" t="s">
        <v>30</v>
      </c>
      <c r="H19" s="71"/>
      <c r="I19" s="71"/>
      <c r="J19" s="72"/>
      <c r="K19" s="2"/>
      <c r="L19" s="70"/>
      <c r="M19" s="71"/>
      <c r="N19" s="71"/>
      <c r="O19" s="71"/>
      <c r="P19" s="71"/>
      <c r="Q19" s="71"/>
      <c r="R19" s="71"/>
      <c r="S19" s="72"/>
      <c r="T19" s="2"/>
      <c r="U19" s="65"/>
      <c r="V19" s="2"/>
      <c r="Y19" s="17" t="str">
        <f t="shared" si="18"/>
        <v>10:00</v>
      </c>
      <c r="AA19" s="17" t="str">
        <f t="shared" si="19"/>
        <v/>
      </c>
      <c r="AC19" s="39">
        <f t="shared" si="20"/>
        <v>1</v>
      </c>
      <c r="AD19" s="40">
        <f t="shared" si="21"/>
        <v>1</v>
      </c>
      <c r="AE19" s="40">
        <f t="shared" si="22"/>
        <v>1</v>
      </c>
      <c r="AF19" s="40">
        <f t="shared" si="23"/>
        <v>1</v>
      </c>
      <c r="AG19" s="40">
        <f t="shared" si="24"/>
        <v>1</v>
      </c>
      <c r="AH19" s="40" t="str">
        <f t="shared" si="25"/>
        <v/>
      </c>
      <c r="AI19" s="40" t="str">
        <f t="shared" si="26"/>
        <v/>
      </c>
      <c r="AJ19" s="41" t="str">
        <f t="shared" si="27"/>
        <v/>
      </c>
      <c r="AL19" s="39">
        <f t="shared" si="28"/>
        <v>1</v>
      </c>
      <c r="AM19" s="40">
        <f t="shared" si="6"/>
        <v>1</v>
      </c>
      <c r="AN19" s="40">
        <f t="shared" si="6"/>
        <v>1</v>
      </c>
      <c r="AO19" s="40">
        <f t="shared" si="6"/>
        <v>1</v>
      </c>
      <c r="AP19" s="40">
        <f t="shared" si="6"/>
        <v>1</v>
      </c>
      <c r="AQ19" s="40" t="str">
        <f t="shared" si="6"/>
        <v/>
      </c>
      <c r="AR19" s="40" t="str">
        <f t="shared" si="6"/>
        <v/>
      </c>
      <c r="AS19" s="41" t="str">
        <f t="shared" si="6"/>
        <v/>
      </c>
      <c r="AU19" s="46" t="str">
        <f t="shared" si="29"/>
        <v>All</v>
      </c>
      <c r="AV19" s="50" t="str">
        <f t="shared" si="7"/>
        <v>All</v>
      </c>
      <c r="AW19" s="50" t="str">
        <f t="shared" si="8"/>
        <v>All</v>
      </c>
      <c r="AX19" s="50" t="str">
        <f t="shared" si="9"/>
        <v>All</v>
      </c>
      <c r="AY19" s="50" t="str">
        <f t="shared" si="10"/>
        <v>All</v>
      </c>
      <c r="AZ19" s="50" t="str">
        <f t="shared" si="11"/>
        <v/>
      </c>
      <c r="BA19" s="50" t="str">
        <f t="shared" si="12"/>
        <v/>
      </c>
      <c r="BB19" s="51" t="str">
        <f t="shared" si="13"/>
        <v/>
      </c>
      <c r="BD19" s="17" t="str">
        <f t="shared" si="30"/>
        <v>10:00</v>
      </c>
      <c r="BF19" s="58">
        <f t="shared" si="31"/>
        <v>1</v>
      </c>
      <c r="BG19" s="59">
        <f t="shared" si="14"/>
        <v>1</v>
      </c>
      <c r="BH19" s="59">
        <f t="shared" si="14"/>
        <v>1</v>
      </c>
      <c r="BI19" s="59">
        <f t="shared" si="14"/>
        <v>1</v>
      </c>
      <c r="BJ19" s="59">
        <f t="shared" si="14"/>
        <v>1</v>
      </c>
      <c r="BK19" s="59" t="str">
        <f t="shared" si="14"/>
        <v/>
      </c>
      <c r="BL19" s="59" t="str">
        <f t="shared" si="14"/>
        <v/>
      </c>
      <c r="BM19" s="60" t="str">
        <f t="shared" si="14"/>
        <v/>
      </c>
      <c r="BO19" s="82">
        <f t="shared" si="32"/>
        <v>4.1666666666666664E-2</v>
      </c>
      <c r="BP19" s="83">
        <f t="shared" si="33"/>
        <v>4.1666666666666664E-2</v>
      </c>
      <c r="BQ19" s="83">
        <f t="shared" si="34"/>
        <v>4.1666666666666664E-2</v>
      </c>
      <c r="BR19" s="83">
        <f t="shared" si="35"/>
        <v>4.1666666666666664E-2</v>
      </c>
      <c r="BS19" s="83">
        <f t="shared" si="36"/>
        <v>4.1666666666666664E-2</v>
      </c>
      <c r="BT19" s="83" t="str">
        <f t="shared" si="37"/>
        <v/>
      </c>
      <c r="BU19" s="83" t="str">
        <f t="shared" si="38"/>
        <v/>
      </c>
      <c r="BV19" s="84" t="str">
        <f t="shared" si="39"/>
        <v/>
      </c>
      <c r="BX19" s="99" t="s">
        <v>53</v>
      </c>
      <c r="BZ19" s="100">
        <f ca="1">IF(OR(CB19="Sat", CB19="Sun"), CC19+INDEX(CG13:CG19, MATCH(CB19, CE13:CE19, 0)), CC19)</f>
        <v>45285</v>
      </c>
      <c r="CA19" s="97"/>
      <c r="CB19" s="17" t="str">
        <f t="shared" ca="1" si="45"/>
        <v>Mon</v>
      </c>
      <c r="CC19" s="101">
        <f ca="1">DATE(BZ12, 12, 25)</f>
        <v>45285</v>
      </c>
      <c r="CE19" s="18" t="s">
        <v>21</v>
      </c>
      <c r="CF19" s="18">
        <v>6</v>
      </c>
      <c r="CG19" s="18">
        <v>1</v>
      </c>
      <c r="CH19" s="18">
        <v>2</v>
      </c>
      <c r="CI19" s="106"/>
      <c r="CJ19" s="89">
        <f t="shared" ca="1" si="40"/>
        <v>44674</v>
      </c>
      <c r="CK19" s="17" t="str">
        <f t="shared" ca="1" si="16"/>
        <v>Sat</v>
      </c>
      <c r="CL19" s="118" cm="1">
        <f t="array" aca="1" ref="CL19" ca="1">IFERROR(INDEX($BO$6:$BV$6, $BN$6, MATCH($CK19, $BO$8:$BV$8, 0)), 0)</f>
        <v>0</v>
      </c>
      <c r="CN19" s="6">
        <f t="shared" ca="1" si="46"/>
        <v>3</v>
      </c>
      <c r="CO19" s="118">
        <f ca="1">SUMIF($CN$9:$CN19, $CN19, $CL$9:$CL$9)</f>
        <v>0</v>
      </c>
      <c r="CP19" s="140">
        <f ca="1">IFERROR(INDEX('Current Jobs'!$W$11:$W$510, MATCH($CN19, 'Current Jobs'!$T$11:$T$510, 0)), "")</f>
        <v>0.29166666666666669</v>
      </c>
      <c r="CQ19" s="17" t="str">
        <f t="shared" ca="1" si="17"/>
        <v>Start</v>
      </c>
      <c r="CR19" s="17" t="str">
        <f t="shared" ca="1" si="41"/>
        <v/>
      </c>
      <c r="CS19" s="17" t="str">
        <f t="shared" ca="1" si="42"/>
        <v>3 - Start</v>
      </c>
      <c r="CT19" s="17" t="str">
        <f t="shared" ca="1" si="42"/>
        <v/>
      </c>
      <c r="CV19" s="118" cm="1">
        <f t="array" aca="1" ref="CV19" ca="1">IF($CN19&gt;$CV$6, "", IFERROR(INDEX($BO$4:$BV$4, $BN$4, MATCH($CK19, $BO$8:$BV$8, 0)), 0))</f>
        <v>0</v>
      </c>
      <c r="CX19" s="118">
        <f t="shared" ca="1" si="43"/>
        <v>0</v>
      </c>
    </row>
    <row r="20" spans="1:102" x14ac:dyDescent="0.25">
      <c r="A20" s="2"/>
      <c r="B20" s="29">
        <v>0.45833333333333298</v>
      </c>
      <c r="C20" s="70" t="s">
        <v>30</v>
      </c>
      <c r="D20" s="71" t="s">
        <v>30</v>
      </c>
      <c r="E20" s="71" t="s">
        <v>30</v>
      </c>
      <c r="F20" s="71" t="s">
        <v>30</v>
      </c>
      <c r="G20" s="71" t="s">
        <v>30</v>
      </c>
      <c r="H20" s="71"/>
      <c r="I20" s="71"/>
      <c r="J20" s="72"/>
      <c r="K20" s="2"/>
      <c r="L20" s="70" t="s">
        <v>25</v>
      </c>
      <c r="M20" s="71" t="s">
        <v>25</v>
      </c>
      <c r="N20" s="71" t="s">
        <v>25</v>
      </c>
      <c r="O20" s="71" t="s">
        <v>25</v>
      </c>
      <c r="P20" s="71" t="s">
        <v>25</v>
      </c>
      <c r="Q20" s="71"/>
      <c r="R20" s="71"/>
      <c r="S20" s="72"/>
      <c r="T20" s="2"/>
      <c r="U20" s="65"/>
      <c r="V20" s="2"/>
      <c r="Y20" s="17" t="str">
        <f t="shared" si="18"/>
        <v>11:00</v>
      </c>
      <c r="AA20" s="17" t="str">
        <f t="shared" si="19"/>
        <v/>
      </c>
      <c r="AC20" s="39">
        <f t="shared" si="20"/>
        <v>1</v>
      </c>
      <c r="AD20" s="40">
        <f t="shared" si="21"/>
        <v>1</v>
      </c>
      <c r="AE20" s="40">
        <f t="shared" si="22"/>
        <v>1</v>
      </c>
      <c r="AF20" s="40">
        <f t="shared" si="23"/>
        <v>1</v>
      </c>
      <c r="AG20" s="40">
        <f t="shared" si="24"/>
        <v>1</v>
      </c>
      <c r="AH20" s="40" t="str">
        <f t="shared" si="25"/>
        <v/>
      </c>
      <c r="AI20" s="40" t="str">
        <f t="shared" si="26"/>
        <v/>
      </c>
      <c r="AJ20" s="41" t="str">
        <f t="shared" si="27"/>
        <v/>
      </c>
      <c r="AL20" s="39">
        <f t="shared" si="28"/>
        <v>0.75</v>
      </c>
      <c r="AM20" s="40">
        <f t="shared" si="6"/>
        <v>0.75</v>
      </c>
      <c r="AN20" s="40">
        <f t="shared" si="6"/>
        <v>0.75</v>
      </c>
      <c r="AO20" s="40">
        <f t="shared" si="6"/>
        <v>0.75</v>
      </c>
      <c r="AP20" s="40">
        <f t="shared" si="6"/>
        <v>0.75</v>
      </c>
      <c r="AQ20" s="40" t="str">
        <f t="shared" si="6"/>
        <v/>
      </c>
      <c r="AR20" s="40" t="str">
        <f t="shared" si="6"/>
        <v/>
      </c>
      <c r="AS20" s="41" t="str">
        <f t="shared" si="6"/>
        <v/>
      </c>
      <c r="AU20" s="46" t="str">
        <f t="shared" si="29"/>
        <v>Most</v>
      </c>
      <c r="AV20" s="50" t="str">
        <f t="shared" si="7"/>
        <v>Most</v>
      </c>
      <c r="AW20" s="50" t="str">
        <f t="shared" si="8"/>
        <v>Most</v>
      </c>
      <c r="AX20" s="50" t="str">
        <f t="shared" si="9"/>
        <v>Most</v>
      </c>
      <c r="AY20" s="50" t="str">
        <f t="shared" si="10"/>
        <v>Most</v>
      </c>
      <c r="AZ20" s="50" t="str">
        <f t="shared" si="11"/>
        <v/>
      </c>
      <c r="BA20" s="50" t="str">
        <f t="shared" si="12"/>
        <v/>
      </c>
      <c r="BB20" s="51" t="str">
        <f t="shared" si="13"/>
        <v/>
      </c>
      <c r="BD20" s="17" t="str">
        <f t="shared" si="30"/>
        <v>11:00</v>
      </c>
      <c r="BF20" s="58">
        <f t="shared" si="31"/>
        <v>0.75</v>
      </c>
      <c r="BG20" s="59">
        <f t="shared" si="14"/>
        <v>0.75</v>
      </c>
      <c r="BH20" s="59">
        <f t="shared" si="14"/>
        <v>0.75</v>
      </c>
      <c r="BI20" s="59">
        <f t="shared" si="14"/>
        <v>0.75</v>
      </c>
      <c r="BJ20" s="59">
        <f t="shared" si="14"/>
        <v>0.75</v>
      </c>
      <c r="BK20" s="59" t="str">
        <f t="shared" si="14"/>
        <v/>
      </c>
      <c r="BL20" s="59" t="str">
        <f t="shared" si="14"/>
        <v/>
      </c>
      <c r="BM20" s="60" t="str">
        <f t="shared" si="14"/>
        <v/>
      </c>
      <c r="BO20" s="82">
        <f t="shared" si="32"/>
        <v>3.125E-2</v>
      </c>
      <c r="BP20" s="83">
        <f t="shared" si="33"/>
        <v>3.125E-2</v>
      </c>
      <c r="BQ20" s="83">
        <f t="shared" si="34"/>
        <v>3.125E-2</v>
      </c>
      <c r="BR20" s="83">
        <f t="shared" si="35"/>
        <v>3.125E-2</v>
      </c>
      <c r="BS20" s="83">
        <f t="shared" si="36"/>
        <v>3.125E-2</v>
      </c>
      <c r="BT20" s="83" t="str">
        <f t="shared" si="37"/>
        <v/>
      </c>
      <c r="BU20" s="83" t="str">
        <f t="shared" si="38"/>
        <v/>
      </c>
      <c r="BV20" s="84" t="str">
        <f t="shared" si="39"/>
        <v/>
      </c>
      <c r="BX20" s="102" t="s">
        <v>54</v>
      </c>
      <c r="BZ20" s="103">
        <f ca="1">IF(CB19="Sat", BZ19+1, IF(CB20="Sat", CC20+INDEX(CG13:CG19, MATCH(CB20, CE13:CE19, 0)), CC20))</f>
        <v>45286</v>
      </c>
      <c r="CA20" s="97"/>
      <c r="CB20" s="18" t="str">
        <f t="shared" ca="1" si="45"/>
        <v>Tue</v>
      </c>
      <c r="CC20" s="104">
        <f ca="1">DATE(BZ12, 12, 26)</f>
        <v>45286</v>
      </c>
      <c r="CI20" s="106"/>
      <c r="CJ20" s="89">
        <f t="shared" ca="1" si="40"/>
        <v>44675</v>
      </c>
      <c r="CK20" s="17" t="str">
        <f t="shared" ca="1" si="16"/>
        <v>Sun</v>
      </c>
      <c r="CL20" s="118" cm="1">
        <f t="array" aca="1" ref="CL20" ca="1">IFERROR(INDEX($BO$6:$BV$6, $BN$6, MATCH($CK20, $BO$8:$BV$8, 0)), 0)</f>
        <v>0</v>
      </c>
      <c r="CN20" s="6">
        <f t="shared" ca="1" si="46"/>
        <v>3</v>
      </c>
      <c r="CO20" s="118">
        <f ca="1">SUMIF($CN$9:$CN20, $CN20, $CL$9:$CL$9)</f>
        <v>0</v>
      </c>
      <c r="CP20" s="140">
        <f ca="1">IFERROR(INDEX('Current Jobs'!$W$11:$W$510, MATCH($CN20, 'Current Jobs'!$T$11:$T$510, 0)), "")</f>
        <v>0.29166666666666669</v>
      </c>
      <c r="CQ20" s="17" t="str">
        <f t="shared" ca="1" si="17"/>
        <v/>
      </c>
      <c r="CR20" s="17" t="str">
        <f t="shared" ca="1" si="41"/>
        <v/>
      </c>
      <c r="CS20" s="17" t="str">
        <f t="shared" ca="1" si="42"/>
        <v/>
      </c>
      <c r="CT20" s="17" t="str">
        <f t="shared" ca="1" si="42"/>
        <v/>
      </c>
      <c r="CV20" s="118" cm="1">
        <f t="array" aca="1" ref="CV20" ca="1">IF($CN20&gt;$CV$6, "", IFERROR(INDEX($BO$4:$BV$4, $BN$4, MATCH($CK20, $BO$8:$BV$8, 0)), 0))</f>
        <v>0</v>
      </c>
      <c r="CX20" s="118">
        <f t="shared" ca="1" si="43"/>
        <v>0</v>
      </c>
    </row>
    <row r="21" spans="1:102" x14ac:dyDescent="0.25">
      <c r="A21" s="2"/>
      <c r="B21" s="29">
        <v>0.5</v>
      </c>
      <c r="C21" s="70"/>
      <c r="D21" s="71"/>
      <c r="E21" s="71"/>
      <c r="F21" s="71"/>
      <c r="G21" s="71"/>
      <c r="H21" s="71"/>
      <c r="I21" s="71"/>
      <c r="J21" s="72"/>
      <c r="K21" s="2"/>
      <c r="L21" s="70"/>
      <c r="M21" s="71"/>
      <c r="N21" s="71"/>
      <c r="O21" s="71"/>
      <c r="P21" s="71"/>
      <c r="Q21" s="71"/>
      <c r="R21" s="71"/>
      <c r="S21" s="72"/>
      <c r="T21" s="2"/>
      <c r="U21" s="65"/>
      <c r="V21" s="2"/>
      <c r="Y21" s="17" t="str">
        <f t="shared" si="18"/>
        <v>12:00</v>
      </c>
      <c r="AA21" s="17" t="str">
        <f t="shared" si="19"/>
        <v/>
      </c>
      <c r="AC21" s="39" t="str">
        <f t="shared" si="20"/>
        <v/>
      </c>
      <c r="AD21" s="40" t="str">
        <f t="shared" si="21"/>
        <v/>
      </c>
      <c r="AE21" s="40" t="str">
        <f t="shared" si="22"/>
        <v/>
      </c>
      <c r="AF21" s="40" t="str">
        <f t="shared" si="23"/>
        <v/>
      </c>
      <c r="AG21" s="40" t="str">
        <f t="shared" si="24"/>
        <v/>
      </c>
      <c r="AH21" s="40" t="str">
        <f t="shared" si="25"/>
        <v/>
      </c>
      <c r="AI21" s="40" t="str">
        <f t="shared" si="26"/>
        <v/>
      </c>
      <c r="AJ21" s="41" t="str">
        <f t="shared" si="27"/>
        <v/>
      </c>
      <c r="AL21" s="39" t="str">
        <f t="shared" si="28"/>
        <v/>
      </c>
      <c r="AM21" s="40" t="str">
        <f t="shared" si="6"/>
        <v/>
      </c>
      <c r="AN21" s="40" t="str">
        <f t="shared" si="6"/>
        <v/>
      </c>
      <c r="AO21" s="40" t="str">
        <f t="shared" si="6"/>
        <v/>
      </c>
      <c r="AP21" s="40" t="str">
        <f t="shared" si="6"/>
        <v/>
      </c>
      <c r="AQ21" s="40" t="str">
        <f t="shared" si="6"/>
        <v/>
      </c>
      <c r="AR21" s="40" t="str">
        <f t="shared" si="6"/>
        <v/>
      </c>
      <c r="AS21" s="41" t="str">
        <f t="shared" si="6"/>
        <v/>
      </c>
      <c r="AU21" s="46" t="str">
        <f t="shared" si="29"/>
        <v/>
      </c>
      <c r="AV21" s="50" t="str">
        <f t="shared" si="7"/>
        <v/>
      </c>
      <c r="AW21" s="50" t="str">
        <f t="shared" si="8"/>
        <v/>
      </c>
      <c r="AX21" s="50" t="str">
        <f t="shared" si="9"/>
        <v/>
      </c>
      <c r="AY21" s="50" t="str">
        <f t="shared" si="10"/>
        <v/>
      </c>
      <c r="AZ21" s="50" t="str">
        <f t="shared" si="11"/>
        <v/>
      </c>
      <c r="BA21" s="50" t="str">
        <f t="shared" si="12"/>
        <v/>
      </c>
      <c r="BB21" s="51" t="str">
        <f t="shared" si="13"/>
        <v/>
      </c>
      <c r="BD21" s="17" t="str">
        <f t="shared" si="30"/>
        <v>12:00</v>
      </c>
      <c r="BF21" s="58" t="str">
        <f t="shared" si="31"/>
        <v/>
      </c>
      <c r="BG21" s="59" t="str">
        <f t="shared" si="14"/>
        <v/>
      </c>
      <c r="BH21" s="59" t="str">
        <f t="shared" si="14"/>
        <v/>
      </c>
      <c r="BI21" s="59" t="str">
        <f t="shared" si="14"/>
        <v/>
      </c>
      <c r="BJ21" s="59" t="str">
        <f t="shared" si="14"/>
        <v/>
      </c>
      <c r="BK21" s="59" t="str">
        <f t="shared" si="14"/>
        <v/>
      </c>
      <c r="BL21" s="59" t="str">
        <f t="shared" si="14"/>
        <v/>
      </c>
      <c r="BM21" s="60" t="str">
        <f t="shared" si="14"/>
        <v/>
      </c>
      <c r="BO21" s="82" t="str">
        <f t="shared" si="32"/>
        <v/>
      </c>
      <c r="BP21" s="83" t="str">
        <f t="shared" si="33"/>
        <v/>
      </c>
      <c r="BQ21" s="83" t="str">
        <f t="shared" si="34"/>
        <v/>
      </c>
      <c r="BR21" s="83" t="str">
        <f t="shared" si="35"/>
        <v/>
      </c>
      <c r="BS21" s="83" t="str">
        <f t="shared" si="36"/>
        <v/>
      </c>
      <c r="BT21" s="83" t="str">
        <f t="shared" si="37"/>
        <v/>
      </c>
      <c r="BU21" s="83" t="str">
        <f t="shared" si="38"/>
        <v/>
      </c>
      <c r="BV21" s="84" t="str">
        <f t="shared" si="39"/>
        <v/>
      </c>
      <c r="BX21" s="31" t="s">
        <v>42</v>
      </c>
      <c r="BY21" s="31"/>
      <c r="BZ21" s="105">
        <f ca="1">IF(BZ12="", "", BZ12+1)</f>
        <v>2024</v>
      </c>
      <c r="CA21" s="94"/>
      <c r="CB21" s="31" t="s">
        <v>41</v>
      </c>
      <c r="CC21" s="31" t="s">
        <v>40</v>
      </c>
      <c r="CE21" s="31" t="s">
        <v>43</v>
      </c>
      <c r="CF21" s="31" t="s">
        <v>44</v>
      </c>
      <c r="CG21" s="31" t="s">
        <v>45</v>
      </c>
      <c r="CH21" s="31" t="s">
        <v>46</v>
      </c>
      <c r="CI21" s="106"/>
      <c r="CJ21" s="89">
        <f t="shared" ca="1" si="40"/>
        <v>44676</v>
      </c>
      <c r="CK21" s="17" t="str">
        <f t="shared" ca="1" si="16"/>
        <v>Mon</v>
      </c>
      <c r="CL21" s="118" cm="1">
        <f t="array" aca="1" ref="CL21" ca="1">IFERROR(INDEX($BO$6:$BV$6, $BN$6, MATCH($CK21, $BO$8:$BV$8, 0)), 0)</f>
        <v>0.28385416666666663</v>
      </c>
      <c r="CN21" s="6">
        <f t="shared" ca="1" si="46"/>
        <v>3</v>
      </c>
      <c r="CO21" s="118">
        <f ca="1">SUMIF($CN$9:$CN21, $CN21, $CL$9:$CL$9)</f>
        <v>0.28385416666666663</v>
      </c>
      <c r="CP21" s="140">
        <f ca="1">IFERROR(INDEX('Current Jobs'!$W$11:$W$510, MATCH($CN21, 'Current Jobs'!$T$11:$T$510, 0)), "")</f>
        <v>0.29166666666666669</v>
      </c>
      <c r="CQ21" s="17" t="str">
        <f t="shared" ca="1" si="17"/>
        <v/>
      </c>
      <c r="CR21" s="17" t="str">
        <f t="shared" ca="1" si="41"/>
        <v/>
      </c>
      <c r="CS21" s="17" t="str">
        <f t="shared" ca="1" si="42"/>
        <v/>
      </c>
      <c r="CT21" s="17" t="str">
        <f t="shared" ca="1" si="42"/>
        <v/>
      </c>
      <c r="CV21" s="118" cm="1">
        <f t="array" aca="1" ref="CV21" ca="1">IF($CN21&gt;$CV$6, "", IFERROR(INDEX($BO$4:$BV$4, $BN$4, MATCH($CK21, $BO$8:$BV$8, 0)), 0))</f>
        <v>0.375</v>
      </c>
      <c r="CX21" s="118">
        <f t="shared" ca="1" si="43"/>
        <v>0.28385416666666663</v>
      </c>
    </row>
    <row r="22" spans="1:102" x14ac:dyDescent="0.25">
      <c r="A22" s="2"/>
      <c r="B22" s="29">
        <v>0.54166666666666696</v>
      </c>
      <c r="C22" s="70" t="s">
        <v>31</v>
      </c>
      <c r="D22" s="71" t="s">
        <v>31</v>
      </c>
      <c r="E22" s="71" t="s">
        <v>31</v>
      </c>
      <c r="F22" s="71" t="s">
        <v>31</v>
      </c>
      <c r="G22" s="71" t="s">
        <v>31</v>
      </c>
      <c r="H22" s="71"/>
      <c r="I22" s="71"/>
      <c r="J22" s="72"/>
      <c r="K22" s="2"/>
      <c r="L22" s="70"/>
      <c r="M22" s="71"/>
      <c r="N22" s="71"/>
      <c r="O22" s="71"/>
      <c r="P22" s="71"/>
      <c r="Q22" s="71"/>
      <c r="R22" s="71"/>
      <c r="S22" s="72"/>
      <c r="T22" s="2"/>
      <c r="U22" s="65"/>
      <c r="V22" s="2"/>
      <c r="Y22" s="17" t="str">
        <f t="shared" si="18"/>
        <v>13:00</v>
      </c>
      <c r="AA22" s="17" t="str">
        <f t="shared" si="19"/>
        <v/>
      </c>
      <c r="AC22" s="39">
        <f t="shared" si="20"/>
        <v>0.75</v>
      </c>
      <c r="AD22" s="40">
        <f t="shared" si="21"/>
        <v>0.75</v>
      </c>
      <c r="AE22" s="40">
        <f t="shared" si="22"/>
        <v>0.75</v>
      </c>
      <c r="AF22" s="40">
        <f t="shared" si="23"/>
        <v>0.75</v>
      </c>
      <c r="AG22" s="40">
        <f t="shared" si="24"/>
        <v>0.75</v>
      </c>
      <c r="AH22" s="40" t="str">
        <f t="shared" si="25"/>
        <v/>
      </c>
      <c r="AI22" s="40" t="str">
        <f t="shared" si="26"/>
        <v/>
      </c>
      <c r="AJ22" s="41" t="str">
        <f t="shared" si="27"/>
        <v/>
      </c>
      <c r="AL22" s="39">
        <f t="shared" si="28"/>
        <v>1</v>
      </c>
      <c r="AM22" s="40">
        <f t="shared" si="6"/>
        <v>1</v>
      </c>
      <c r="AN22" s="40">
        <f t="shared" si="6"/>
        <v>1</v>
      </c>
      <c r="AO22" s="40">
        <f t="shared" si="6"/>
        <v>1</v>
      </c>
      <c r="AP22" s="40">
        <f t="shared" si="6"/>
        <v>1</v>
      </c>
      <c r="AQ22" s="40" t="str">
        <f t="shared" si="6"/>
        <v/>
      </c>
      <c r="AR22" s="40" t="str">
        <f t="shared" si="6"/>
        <v/>
      </c>
      <c r="AS22" s="41" t="str">
        <f t="shared" si="6"/>
        <v/>
      </c>
      <c r="AU22" s="46" t="str">
        <f t="shared" si="29"/>
        <v>All</v>
      </c>
      <c r="AV22" s="50" t="str">
        <f t="shared" si="7"/>
        <v>All</v>
      </c>
      <c r="AW22" s="50" t="str">
        <f t="shared" si="8"/>
        <v>All</v>
      </c>
      <c r="AX22" s="50" t="str">
        <f t="shared" si="9"/>
        <v>All</v>
      </c>
      <c r="AY22" s="50" t="str">
        <f t="shared" si="10"/>
        <v>All</v>
      </c>
      <c r="AZ22" s="50" t="str">
        <f t="shared" si="11"/>
        <v/>
      </c>
      <c r="BA22" s="50" t="str">
        <f t="shared" si="12"/>
        <v/>
      </c>
      <c r="BB22" s="51" t="str">
        <f t="shared" si="13"/>
        <v/>
      </c>
      <c r="BD22" s="17" t="str">
        <f t="shared" si="30"/>
        <v>13:00</v>
      </c>
      <c r="BF22" s="58">
        <f t="shared" si="31"/>
        <v>0.75</v>
      </c>
      <c r="BG22" s="59">
        <f t="shared" si="14"/>
        <v>0.75</v>
      </c>
      <c r="BH22" s="59">
        <f t="shared" si="14"/>
        <v>0.75</v>
      </c>
      <c r="BI22" s="59">
        <f t="shared" si="14"/>
        <v>0.75</v>
      </c>
      <c r="BJ22" s="59">
        <f t="shared" si="14"/>
        <v>0.75</v>
      </c>
      <c r="BK22" s="59" t="str">
        <f t="shared" si="14"/>
        <v/>
      </c>
      <c r="BL22" s="59" t="str">
        <f t="shared" si="14"/>
        <v/>
      </c>
      <c r="BM22" s="60" t="str">
        <f t="shared" si="14"/>
        <v/>
      </c>
      <c r="BO22" s="82">
        <f t="shared" si="32"/>
        <v>3.125E-2</v>
      </c>
      <c r="BP22" s="83">
        <f t="shared" si="33"/>
        <v>3.125E-2</v>
      </c>
      <c r="BQ22" s="83">
        <f t="shared" si="34"/>
        <v>3.125E-2</v>
      </c>
      <c r="BR22" s="83">
        <f t="shared" si="35"/>
        <v>3.125E-2</v>
      </c>
      <c r="BS22" s="83">
        <f t="shared" si="36"/>
        <v>3.125E-2</v>
      </c>
      <c r="BT22" s="83" t="str">
        <f t="shared" si="37"/>
        <v/>
      </c>
      <c r="BU22" s="83" t="str">
        <f t="shared" si="38"/>
        <v/>
      </c>
      <c r="BV22" s="84" t="str">
        <f t="shared" si="39"/>
        <v/>
      </c>
      <c r="BX22" s="95" t="s">
        <v>47</v>
      </c>
      <c r="BZ22" s="96">
        <f ca="1">IF(CB22="Sat", CC22+2, IF(CB22="Sun", CC22+1, CC22))</f>
        <v>45292</v>
      </c>
      <c r="CA22" s="97"/>
      <c r="CB22" s="88" t="str">
        <f t="shared" ref="CB22:CB29" ca="1" si="47">TEXT(CC22, "ddd")</f>
        <v>Mon</v>
      </c>
      <c r="CC22" s="98">
        <f ca="1">DATE(BZ21, MONTH(1), DAY(1))</f>
        <v>45292</v>
      </c>
      <c r="CE22" s="16" t="s">
        <v>15</v>
      </c>
      <c r="CF22" s="16">
        <v>0</v>
      </c>
      <c r="CG22" s="16">
        <v>0</v>
      </c>
      <c r="CH22" s="16">
        <v>3</v>
      </c>
      <c r="CI22" s="106"/>
      <c r="CJ22" s="89">
        <f t="shared" ca="1" si="40"/>
        <v>44677</v>
      </c>
      <c r="CK22" s="17" t="str">
        <f t="shared" ca="1" si="16"/>
        <v>Tue</v>
      </c>
      <c r="CL22" s="118" cm="1">
        <f t="array" aca="1" ref="CL22" ca="1">IFERROR(INDEX($BO$6:$BV$6, $BN$6, MATCH($CK22, $BO$8:$BV$8, 0)), 0)</f>
        <v>0.28385416666666663</v>
      </c>
      <c r="CN22" s="6">
        <f t="shared" ca="1" si="46"/>
        <v>3</v>
      </c>
      <c r="CO22" s="118">
        <f ca="1">SUMIF($CN$9:$CN22, $CN22, $CL$9:$CL$9)</f>
        <v>0.56770833333333326</v>
      </c>
      <c r="CP22" s="140">
        <f ca="1">IFERROR(INDEX('Current Jobs'!$W$11:$W$510, MATCH($CN22, 'Current Jobs'!$T$11:$T$510, 0)), "")</f>
        <v>0.29166666666666669</v>
      </c>
      <c r="CQ22" s="17" t="str">
        <f t="shared" ca="1" si="17"/>
        <v/>
      </c>
      <c r="CR22" s="17" t="str">
        <f t="shared" ca="1" si="41"/>
        <v>End</v>
      </c>
      <c r="CS22" s="17" t="str">
        <f t="shared" ca="1" si="42"/>
        <v/>
      </c>
      <c r="CT22" s="17" t="str">
        <f t="shared" ca="1" si="42"/>
        <v>3 - End</v>
      </c>
      <c r="CV22" s="118" cm="1">
        <f t="array" aca="1" ref="CV22" ca="1">IF($CN22&gt;$CV$6, "", IFERROR(INDEX($BO$4:$BV$4, $BN$4, MATCH($CK22, $BO$8:$BV$8, 0)), 0))</f>
        <v>0.375</v>
      </c>
      <c r="CX22" s="118">
        <f t="shared" ca="1" si="43"/>
        <v>0.28385416666666663</v>
      </c>
    </row>
    <row r="23" spans="1:102" x14ac:dyDescent="0.25">
      <c r="A23" s="2"/>
      <c r="B23" s="29">
        <v>0.58333333333333304</v>
      </c>
      <c r="C23" s="70" t="s">
        <v>30</v>
      </c>
      <c r="D23" s="71" t="s">
        <v>30</v>
      </c>
      <c r="E23" s="71" t="s">
        <v>30</v>
      </c>
      <c r="F23" s="71" t="s">
        <v>30</v>
      </c>
      <c r="G23" s="71" t="s">
        <v>30</v>
      </c>
      <c r="H23" s="71"/>
      <c r="I23" s="71"/>
      <c r="J23" s="72"/>
      <c r="K23" s="2"/>
      <c r="L23" s="70"/>
      <c r="M23" s="71"/>
      <c r="N23" s="71"/>
      <c r="O23" s="71"/>
      <c r="P23" s="71"/>
      <c r="Q23" s="71"/>
      <c r="R23" s="71"/>
      <c r="S23" s="72"/>
      <c r="T23" s="2"/>
      <c r="U23" s="65"/>
      <c r="V23" s="2"/>
      <c r="Y23" s="17" t="str">
        <f t="shared" si="18"/>
        <v>14:00</v>
      </c>
      <c r="AA23" s="17" t="str">
        <f t="shared" si="19"/>
        <v/>
      </c>
      <c r="AC23" s="39">
        <f t="shared" si="20"/>
        <v>1</v>
      </c>
      <c r="AD23" s="40">
        <f t="shared" si="21"/>
        <v>1</v>
      </c>
      <c r="AE23" s="40">
        <f t="shared" si="22"/>
        <v>1</v>
      </c>
      <c r="AF23" s="40">
        <f t="shared" si="23"/>
        <v>1</v>
      </c>
      <c r="AG23" s="40">
        <f t="shared" si="24"/>
        <v>1</v>
      </c>
      <c r="AH23" s="40" t="str">
        <f t="shared" si="25"/>
        <v/>
      </c>
      <c r="AI23" s="40" t="str">
        <f t="shared" si="26"/>
        <v/>
      </c>
      <c r="AJ23" s="41" t="str">
        <f t="shared" si="27"/>
        <v/>
      </c>
      <c r="AL23" s="39">
        <f t="shared" si="28"/>
        <v>1</v>
      </c>
      <c r="AM23" s="40">
        <f t="shared" si="6"/>
        <v>1</v>
      </c>
      <c r="AN23" s="40">
        <f t="shared" si="6"/>
        <v>1</v>
      </c>
      <c r="AO23" s="40">
        <f t="shared" si="6"/>
        <v>1</v>
      </c>
      <c r="AP23" s="40">
        <f t="shared" si="6"/>
        <v>1</v>
      </c>
      <c r="AQ23" s="40" t="str">
        <f t="shared" si="6"/>
        <v/>
      </c>
      <c r="AR23" s="40" t="str">
        <f t="shared" si="6"/>
        <v/>
      </c>
      <c r="AS23" s="41" t="str">
        <f t="shared" si="6"/>
        <v/>
      </c>
      <c r="AU23" s="46" t="str">
        <f t="shared" si="29"/>
        <v>All</v>
      </c>
      <c r="AV23" s="50" t="str">
        <f t="shared" si="7"/>
        <v>All</v>
      </c>
      <c r="AW23" s="50" t="str">
        <f t="shared" si="8"/>
        <v>All</v>
      </c>
      <c r="AX23" s="50" t="str">
        <f t="shared" si="9"/>
        <v>All</v>
      </c>
      <c r="AY23" s="50" t="str">
        <f t="shared" si="10"/>
        <v>All</v>
      </c>
      <c r="AZ23" s="50" t="str">
        <f t="shared" si="11"/>
        <v/>
      </c>
      <c r="BA23" s="50" t="str">
        <f t="shared" si="12"/>
        <v/>
      </c>
      <c r="BB23" s="51" t="str">
        <f t="shared" si="13"/>
        <v/>
      </c>
      <c r="BD23" s="17" t="str">
        <f t="shared" si="30"/>
        <v>14:00</v>
      </c>
      <c r="BF23" s="58">
        <f t="shared" si="31"/>
        <v>1</v>
      </c>
      <c r="BG23" s="59">
        <f t="shared" si="14"/>
        <v>1</v>
      </c>
      <c r="BH23" s="59">
        <f t="shared" si="14"/>
        <v>1</v>
      </c>
      <c r="BI23" s="59">
        <f t="shared" si="14"/>
        <v>1</v>
      </c>
      <c r="BJ23" s="59">
        <f t="shared" si="14"/>
        <v>1</v>
      </c>
      <c r="BK23" s="59" t="str">
        <f t="shared" si="14"/>
        <v/>
      </c>
      <c r="BL23" s="59" t="str">
        <f t="shared" si="14"/>
        <v/>
      </c>
      <c r="BM23" s="60" t="str">
        <f t="shared" si="14"/>
        <v/>
      </c>
      <c r="BO23" s="82">
        <f t="shared" si="32"/>
        <v>4.1666666666666664E-2</v>
      </c>
      <c r="BP23" s="83">
        <f t="shared" si="33"/>
        <v>4.1666666666666664E-2</v>
      </c>
      <c r="BQ23" s="83">
        <f t="shared" si="34"/>
        <v>4.1666666666666664E-2</v>
      </c>
      <c r="BR23" s="83">
        <f t="shared" si="35"/>
        <v>4.1666666666666664E-2</v>
      </c>
      <c r="BS23" s="83">
        <f t="shared" si="36"/>
        <v>4.1666666666666664E-2</v>
      </c>
      <c r="BT23" s="83" t="str">
        <f t="shared" si="37"/>
        <v/>
      </c>
      <c r="BU23" s="83" t="str">
        <f t="shared" si="38"/>
        <v/>
      </c>
      <c r="BV23" s="84" t="str">
        <f t="shared" si="39"/>
        <v/>
      </c>
      <c r="BX23" s="99" t="s">
        <v>48</v>
      </c>
      <c r="BZ23" s="100">
        <f ca="1">CC23-INDEX(CH22:CH28, MATCH(CB23, CE22:CE28, 0))</f>
        <v>45380</v>
      </c>
      <c r="CA23" s="97"/>
      <c r="CB23" s="89" t="str">
        <f t="shared" ca="1" si="47"/>
        <v>Sun</v>
      </c>
      <c r="CC23" s="101">
        <f ca="1">DATE(YEAR(CC22),MONTH(DATE(YEAR(CC22),MONTH(1),DAY(1)))+((INT(((MOD((19*(MOD(YEAR(CC22),19))+(INT(YEAR(CC22)/100))-(INT(INT(YEAR(CC22)/100)/4))-(INT(((INT(YEAR(CC22)/100))-(INT(((INT(YEAR(CC22)/100))+8)/25))+1)/3))+15),30))+(MOD((32+2*(MOD(INT(YEAR(CC22)/100),4))+2*(INT((MOD(YEAR(CC22),100))/4))-(MOD((19*(MOD(YEAR(CC22),19))+(INT(YEAR(CC22)/100))-(INT(INT(YEAR(CC22)/100)/4))-(INT(((INT(YEAR(CC22)/100))-(INT(((INT(YEAR(CC22)/100))+8)/25))+1)/3))+15),30))-(MOD((MOD(YEAR(CC22),100)),4))),7))-7*(INT(((MOD(YEAR(CC22),19))+11*(MOD((19*(MOD(YEAR(CC22),19))+(INT(YEAR(CC22)/100))-(INT(INT(YEAR(CC22)/100)/4))-(INT(((INT(YEAR(CC22)/100))-(INT(((INT(YEAR(CC22)/100))+8)/25))+1)/3))+15),30))+22*(MOD((32+2*(MOD(INT(YEAR(CC22)/100),4))+2*(INT((MOD(YEAR(CC22),100))/4))-(MOD((19*(MOD(YEAR(CC22),19))+(INT(YEAR(CC22)/100))-(INT(INT(YEAR(CC22)/100)/4))-(INT(((INT(YEAR(CC22)/100))-(INT(((INT(YEAR(CC22)/100))+8)/25))+1)/3))+15),30))-(MOD((MOD(YEAR(CC22),100)),4))),7)))/451))+114)/31))-1),DAY(DATE(YEAR(CC22),MONTH(1),DAY(1)))+(((MOD(((MOD((19*(MOD(YEAR(CC22),19))+(INT(YEAR(CC22)/100))-(INT(INT(YEAR(CC22)/100)/4))-(INT(((INT(YEAR(CC22)/100))-(INT(((INT(YEAR(CC22)/100))+8)/25))+1)/3))+15),30))+(MOD((32+2*(MOD(INT(YEAR(CC22)/100),4))+2*(INT((MOD(YEAR(CC22),100))/4))-(MOD((19*(MOD(YEAR(CC22),19))+(INT(YEAR(CC22)/100))-(INT(INT(YEAR(CC22)/100)/4))-(INT(((INT(YEAR(CC22)/100))-(INT(((INT(YEAR(CC22)/100))+8)/25))+1)/3))+15),30))-(MOD((MOD(YEAR(CC22),100)),4))),7))-7*(INT(((MOD(YEAR(CC22),19))+11*(MOD((19*(MOD(YEAR(CC22),19))+(INT(YEAR(CC22)/100))-(INT(INT(YEAR(CC22)/100)/4))-(INT(((INT(YEAR(CC22)/100))-(INT(((INT(YEAR(CC22)/100))+8)/25))+1)/3))+15),30))+22*(MOD((32+2*(MOD(INT(YEAR(CC22)/100),4))+2*(INT((MOD(YEAR(CC22),100))/4))-(MOD((19*(MOD(YEAR(CC22),19))+(INT(YEAR(CC22)/100))-(INT(INT(YEAR(CC22)/100)/4))-(INT(((INT(YEAR(CC22)/100))-(INT(((INT(YEAR(CC22)/100))+8)/25))+1)/3))+15),30))-(MOD((MOD(YEAR(CC22),100)),4))),7)))/451))+114),31))+1)-1))</f>
        <v>45382</v>
      </c>
      <c r="CE23" s="17" t="s">
        <v>16</v>
      </c>
      <c r="CF23" s="17">
        <v>1</v>
      </c>
      <c r="CG23" s="17">
        <v>6</v>
      </c>
      <c r="CH23" s="17">
        <v>4</v>
      </c>
      <c r="CI23" s="106"/>
      <c r="CJ23" s="89">
        <f t="shared" ca="1" si="40"/>
        <v>44678</v>
      </c>
      <c r="CK23" s="17" t="str">
        <f t="shared" ca="1" si="16"/>
        <v>Wed</v>
      </c>
      <c r="CL23" s="118" cm="1">
        <f t="array" aca="1" ref="CL23" ca="1">IFERROR(INDEX($BO$6:$BV$6, $BN$6, MATCH($CK23, $BO$8:$BV$8, 0)), 0)</f>
        <v>0.28385416666666663</v>
      </c>
      <c r="CN23" s="6">
        <f t="shared" ca="1" si="46"/>
        <v>4</v>
      </c>
      <c r="CO23" s="118">
        <f ca="1">SUMIF($CN$9:$CN23, $CN23, $CL$9:$CL$9)</f>
        <v>0.28385416666666663</v>
      </c>
      <c r="CP23" s="140">
        <f ca="1">IFERROR(INDEX('Current Jobs'!$W$11:$W$510, MATCH($CN23, 'Current Jobs'!$T$11:$T$510, 0)), "")</f>
        <v>0.375</v>
      </c>
      <c r="CQ23" s="17" t="str">
        <f t="shared" ca="1" si="17"/>
        <v>Start</v>
      </c>
      <c r="CR23" s="17" t="str">
        <f t="shared" ca="1" si="41"/>
        <v/>
      </c>
      <c r="CS23" s="17" t="str">
        <f t="shared" ca="1" si="42"/>
        <v>4 - Start</v>
      </c>
      <c r="CT23" s="17" t="str">
        <f t="shared" ca="1" si="42"/>
        <v/>
      </c>
      <c r="CV23" s="118" cm="1">
        <f t="array" aca="1" ref="CV23" ca="1">IF($CN23&gt;$CV$6, "", IFERROR(INDEX($BO$4:$BV$4, $BN$4, MATCH($CK23, $BO$8:$BV$8, 0)), 0))</f>
        <v>0.375</v>
      </c>
      <c r="CX23" s="118">
        <f t="shared" ca="1" si="43"/>
        <v>0.28385416666666663</v>
      </c>
    </row>
    <row r="24" spans="1:102" x14ac:dyDescent="0.25">
      <c r="A24" s="2"/>
      <c r="B24" s="29">
        <v>0.625</v>
      </c>
      <c r="C24" s="70" t="s">
        <v>30</v>
      </c>
      <c r="D24" s="71" t="s">
        <v>30</v>
      </c>
      <c r="E24" s="71" t="s">
        <v>30</v>
      </c>
      <c r="F24" s="71" t="s">
        <v>30</v>
      </c>
      <c r="G24" s="71" t="s">
        <v>30</v>
      </c>
      <c r="H24" s="71"/>
      <c r="I24" s="71"/>
      <c r="J24" s="72"/>
      <c r="K24" s="2"/>
      <c r="L24" s="70" t="s">
        <v>26</v>
      </c>
      <c r="M24" s="71" t="s">
        <v>26</v>
      </c>
      <c r="N24" s="71" t="s">
        <v>26</v>
      </c>
      <c r="O24" s="71" t="s">
        <v>26</v>
      </c>
      <c r="P24" s="71" t="s">
        <v>26</v>
      </c>
      <c r="Q24" s="71"/>
      <c r="R24" s="71"/>
      <c r="S24" s="72"/>
      <c r="T24" s="2"/>
      <c r="U24" s="65"/>
      <c r="V24" s="2"/>
      <c r="Y24" s="17" t="str">
        <f t="shared" si="18"/>
        <v>15:00</v>
      </c>
      <c r="AA24" s="17" t="str">
        <f t="shared" si="19"/>
        <v/>
      </c>
      <c r="AC24" s="39">
        <f t="shared" si="20"/>
        <v>1</v>
      </c>
      <c r="AD24" s="40">
        <f t="shared" si="21"/>
        <v>1</v>
      </c>
      <c r="AE24" s="40">
        <f t="shared" si="22"/>
        <v>1</v>
      </c>
      <c r="AF24" s="40">
        <f t="shared" si="23"/>
        <v>1</v>
      </c>
      <c r="AG24" s="40">
        <f t="shared" si="24"/>
        <v>1</v>
      </c>
      <c r="AH24" s="40" t="str">
        <f t="shared" si="25"/>
        <v/>
      </c>
      <c r="AI24" s="40" t="str">
        <f t="shared" si="26"/>
        <v/>
      </c>
      <c r="AJ24" s="41" t="str">
        <f t="shared" si="27"/>
        <v/>
      </c>
      <c r="AL24" s="39">
        <f t="shared" si="28"/>
        <v>0.5</v>
      </c>
      <c r="AM24" s="40">
        <f t="shared" si="6"/>
        <v>0.5</v>
      </c>
      <c r="AN24" s="40">
        <f t="shared" si="6"/>
        <v>0.5</v>
      </c>
      <c r="AO24" s="40">
        <f t="shared" si="6"/>
        <v>0.5</v>
      </c>
      <c r="AP24" s="40">
        <f t="shared" si="6"/>
        <v>0.5</v>
      </c>
      <c r="AQ24" s="40" t="str">
        <f t="shared" si="6"/>
        <v/>
      </c>
      <c r="AR24" s="40" t="str">
        <f t="shared" si="6"/>
        <v/>
      </c>
      <c r="AS24" s="41" t="str">
        <f t="shared" si="6"/>
        <v/>
      </c>
      <c r="AU24" s="46" t="str">
        <f t="shared" si="29"/>
        <v>Half</v>
      </c>
      <c r="AV24" s="50" t="str">
        <f t="shared" si="7"/>
        <v>Half</v>
      </c>
      <c r="AW24" s="50" t="str">
        <f t="shared" si="8"/>
        <v>Half</v>
      </c>
      <c r="AX24" s="50" t="str">
        <f t="shared" si="9"/>
        <v>Half</v>
      </c>
      <c r="AY24" s="50" t="str">
        <f t="shared" si="10"/>
        <v>Half</v>
      </c>
      <c r="AZ24" s="50" t="str">
        <f t="shared" si="11"/>
        <v/>
      </c>
      <c r="BA24" s="50" t="str">
        <f t="shared" si="12"/>
        <v/>
      </c>
      <c r="BB24" s="51" t="str">
        <f t="shared" si="13"/>
        <v/>
      </c>
      <c r="BD24" s="17" t="str">
        <f t="shared" si="30"/>
        <v>15:00</v>
      </c>
      <c r="BF24" s="58">
        <f t="shared" si="31"/>
        <v>0.5</v>
      </c>
      <c r="BG24" s="59">
        <f t="shared" si="14"/>
        <v>0.5</v>
      </c>
      <c r="BH24" s="59">
        <f t="shared" si="14"/>
        <v>0.5</v>
      </c>
      <c r="BI24" s="59">
        <f t="shared" si="14"/>
        <v>0.5</v>
      </c>
      <c r="BJ24" s="59">
        <f t="shared" si="14"/>
        <v>0.5</v>
      </c>
      <c r="BK24" s="59" t="str">
        <f t="shared" si="14"/>
        <v/>
      </c>
      <c r="BL24" s="59" t="str">
        <f t="shared" si="14"/>
        <v/>
      </c>
      <c r="BM24" s="60" t="str">
        <f t="shared" si="14"/>
        <v/>
      </c>
      <c r="BO24" s="82">
        <f t="shared" si="32"/>
        <v>2.0833333333333332E-2</v>
      </c>
      <c r="BP24" s="83">
        <f t="shared" si="33"/>
        <v>2.0833333333333332E-2</v>
      </c>
      <c r="BQ24" s="83">
        <f t="shared" si="34"/>
        <v>2.0833333333333332E-2</v>
      </c>
      <c r="BR24" s="83">
        <f t="shared" si="35"/>
        <v>2.0833333333333332E-2</v>
      </c>
      <c r="BS24" s="83">
        <f t="shared" si="36"/>
        <v>2.0833333333333332E-2</v>
      </c>
      <c r="BT24" s="83" t="str">
        <f t="shared" si="37"/>
        <v/>
      </c>
      <c r="BU24" s="83" t="str">
        <f t="shared" si="38"/>
        <v/>
      </c>
      <c r="BV24" s="84" t="str">
        <f t="shared" si="39"/>
        <v/>
      </c>
      <c r="BX24" s="99" t="s">
        <v>49</v>
      </c>
      <c r="BZ24" s="100">
        <f ca="1">BZ23+3</f>
        <v>45383</v>
      </c>
      <c r="CA24" s="97"/>
      <c r="CB24" s="89" t="str">
        <f t="shared" ca="1" si="47"/>
        <v>Sun</v>
      </c>
      <c r="CC24" s="101">
        <f ca="1">CC23</f>
        <v>45382</v>
      </c>
      <c r="CE24" s="17" t="s">
        <v>17</v>
      </c>
      <c r="CF24" s="17">
        <v>2</v>
      </c>
      <c r="CG24" s="17">
        <v>5</v>
      </c>
      <c r="CH24" s="17">
        <v>5</v>
      </c>
      <c r="CI24" s="106"/>
      <c r="CJ24" s="89">
        <f t="shared" ca="1" si="40"/>
        <v>44679</v>
      </c>
      <c r="CK24" s="17" t="str">
        <f t="shared" ca="1" si="16"/>
        <v>Thu</v>
      </c>
      <c r="CL24" s="118" cm="1">
        <f t="array" aca="1" ref="CL24" ca="1">IFERROR(INDEX($BO$6:$BV$6, $BN$6, MATCH($CK24, $BO$8:$BV$8, 0)), 0)</f>
        <v>0.28385416666666663</v>
      </c>
      <c r="CN24" s="6">
        <f t="shared" ca="1" si="46"/>
        <v>4</v>
      </c>
      <c r="CO24" s="118">
        <f ca="1">SUMIF($CN$9:$CN24, $CN24, $CL$9:$CL$9)</f>
        <v>0.56770833333333326</v>
      </c>
      <c r="CP24" s="140">
        <f ca="1">IFERROR(INDEX('Current Jobs'!$W$11:$W$510, MATCH($CN24, 'Current Jobs'!$T$11:$T$510, 0)), "")</f>
        <v>0.375</v>
      </c>
      <c r="CQ24" s="17" t="str">
        <f t="shared" ca="1" si="17"/>
        <v/>
      </c>
      <c r="CR24" s="17" t="str">
        <f t="shared" ca="1" si="41"/>
        <v>End</v>
      </c>
      <c r="CS24" s="17" t="str">
        <f t="shared" ca="1" si="42"/>
        <v/>
      </c>
      <c r="CT24" s="17" t="str">
        <f t="shared" ca="1" si="42"/>
        <v>4 - End</v>
      </c>
      <c r="CV24" s="118" cm="1">
        <f t="array" aca="1" ref="CV24" ca="1">IF($CN24&gt;$CV$6, "", IFERROR(INDEX($BO$4:$BV$4, $BN$4, MATCH($CK24, $BO$8:$BV$8, 0)), 0))</f>
        <v>0.375</v>
      </c>
      <c r="CX24" s="118">
        <f t="shared" ca="1" si="43"/>
        <v>0.28385416666666663</v>
      </c>
    </row>
    <row r="25" spans="1:102" x14ac:dyDescent="0.25">
      <c r="A25" s="2"/>
      <c r="B25" s="29">
        <v>0.66666666666666696</v>
      </c>
      <c r="C25" s="70" t="s">
        <v>30</v>
      </c>
      <c r="D25" s="71" t="s">
        <v>30</v>
      </c>
      <c r="E25" s="71" t="s">
        <v>30</v>
      </c>
      <c r="F25" s="71" t="s">
        <v>30</v>
      </c>
      <c r="G25" s="71" t="s">
        <v>30</v>
      </c>
      <c r="H25" s="71"/>
      <c r="I25" s="71"/>
      <c r="J25" s="72"/>
      <c r="K25" s="2"/>
      <c r="L25" s="70" t="s">
        <v>26</v>
      </c>
      <c r="M25" s="71" t="s">
        <v>26</v>
      </c>
      <c r="N25" s="71" t="s">
        <v>26</v>
      </c>
      <c r="O25" s="71" t="s">
        <v>26</v>
      </c>
      <c r="P25" s="71" t="s">
        <v>26</v>
      </c>
      <c r="Q25" s="71"/>
      <c r="R25" s="71"/>
      <c r="S25" s="72"/>
      <c r="T25" s="2"/>
      <c r="U25" s="65"/>
      <c r="V25" s="2"/>
      <c r="Y25" s="17" t="str">
        <f t="shared" si="18"/>
        <v>16:00</v>
      </c>
      <c r="AA25" s="17" t="str">
        <f t="shared" si="19"/>
        <v/>
      </c>
      <c r="AC25" s="39">
        <f t="shared" si="20"/>
        <v>1</v>
      </c>
      <c r="AD25" s="40">
        <f t="shared" ref="AD25:AD32" si="48">IF(D25="", "", IFERROR(INDEX($AD$2:$AD$6, MATCH(D25, $AC$2:$AC$6, 0)), ""))</f>
        <v>1</v>
      </c>
      <c r="AE25" s="40">
        <f t="shared" ref="AE25:AE32" si="49">IF(E25="", "", IFERROR(INDEX($AD$2:$AD$6, MATCH(E25, $AC$2:$AC$6, 0)), ""))</f>
        <v>1</v>
      </c>
      <c r="AF25" s="40">
        <f t="shared" ref="AF25:AF32" si="50">IF(F25="", "", IFERROR(INDEX($AD$2:$AD$6, MATCH(F25, $AC$2:$AC$6, 0)), ""))</f>
        <v>1</v>
      </c>
      <c r="AG25" s="40">
        <f t="shared" ref="AG25:AG32" si="51">IF(G25="", "", IFERROR(INDEX($AD$2:$AD$6, MATCH(G25, $AC$2:$AC$6, 0)), ""))</f>
        <v>1</v>
      </c>
      <c r="AH25" s="40" t="str">
        <f t="shared" ref="AH25:AH32" si="52">IF(H25="", "", IFERROR(INDEX($AD$2:$AD$6, MATCH(H25, $AC$2:$AC$6, 0)), ""))</f>
        <v/>
      </c>
      <c r="AI25" s="40" t="str">
        <f t="shared" ref="AI25:AI32" si="53">IF(I25="", "", IFERROR(INDEX($AD$2:$AD$6, MATCH(I25, $AC$2:$AC$6, 0)), ""))</f>
        <v/>
      </c>
      <c r="AJ25" s="41" t="str">
        <f t="shared" ref="AJ25:AJ32" si="54">IF(J25="", "", IFERROR(INDEX($AD$2:$AD$6, MATCH(J25, $AC$2:$AC$6, 0)), ""))</f>
        <v/>
      </c>
      <c r="AL25" s="39">
        <f t="shared" si="28"/>
        <v>0.5</v>
      </c>
      <c r="AM25" s="40">
        <f t="shared" ref="AM25:AM32" si="55">IF(AV25="", "", IFERROR(INDEX($AH$2:$AH$6, MATCH(AV25, $AG$2:$AG$6, 0)), ""))</f>
        <v>0.5</v>
      </c>
      <c r="AN25" s="40">
        <f t="shared" ref="AN25:AN32" si="56">IF(AW25="", "", IFERROR(INDEX($AH$2:$AH$6, MATCH(AW25, $AG$2:$AG$6, 0)), ""))</f>
        <v>0.5</v>
      </c>
      <c r="AO25" s="40">
        <f t="shared" ref="AO25:AO32" si="57">IF(AX25="", "", IFERROR(INDEX($AH$2:$AH$6, MATCH(AX25, $AG$2:$AG$6, 0)), ""))</f>
        <v>0.5</v>
      </c>
      <c r="AP25" s="40">
        <f t="shared" ref="AP25:AP32" si="58">IF(AY25="", "", IFERROR(INDEX($AH$2:$AH$6, MATCH(AY25, $AG$2:$AG$6, 0)), ""))</f>
        <v>0.5</v>
      </c>
      <c r="AQ25" s="40" t="str">
        <f t="shared" ref="AQ25:AQ32" si="59">IF(AZ25="", "", IFERROR(INDEX($AH$2:$AH$6, MATCH(AZ25, $AG$2:$AG$6, 0)), ""))</f>
        <v/>
      </c>
      <c r="AR25" s="40" t="str">
        <f t="shared" ref="AR25:AR32" si="60">IF(BA25="", "", IFERROR(INDEX($AH$2:$AH$6, MATCH(BA25, $AG$2:$AG$6, 0)), ""))</f>
        <v/>
      </c>
      <c r="AS25" s="41" t="str">
        <f t="shared" ref="AS25:AS32" si="61">IF(BB25="", "", IFERROR(INDEX($AH$2:$AH$6, MATCH(BB25, $AG$2:$AG$6, 0)), ""))</f>
        <v/>
      </c>
      <c r="AU25" s="46" t="str">
        <f t="shared" si="29"/>
        <v>Half</v>
      </c>
      <c r="AV25" s="50" t="str">
        <f t="shared" si="7"/>
        <v>Half</v>
      </c>
      <c r="AW25" s="50" t="str">
        <f t="shared" si="8"/>
        <v>Half</v>
      </c>
      <c r="AX25" s="50" t="str">
        <f t="shared" si="9"/>
        <v>Half</v>
      </c>
      <c r="AY25" s="50" t="str">
        <f t="shared" si="10"/>
        <v>Half</v>
      </c>
      <c r="AZ25" s="50" t="str">
        <f t="shared" si="11"/>
        <v/>
      </c>
      <c r="BA25" s="50" t="str">
        <f t="shared" si="12"/>
        <v/>
      </c>
      <c r="BB25" s="51" t="str">
        <f t="shared" si="13"/>
        <v/>
      </c>
      <c r="BD25" s="17" t="str">
        <f t="shared" si="30"/>
        <v>16:00</v>
      </c>
      <c r="BF25" s="58">
        <f t="shared" si="31"/>
        <v>0.5</v>
      </c>
      <c r="BG25" s="59">
        <f t="shared" ref="BG25:BG32" si="62">IFERROR(AM25*AD25, "")</f>
        <v>0.5</v>
      </c>
      <c r="BH25" s="59">
        <f t="shared" ref="BH25:BH32" si="63">IFERROR(AN25*AE25, "")</f>
        <v>0.5</v>
      </c>
      <c r="BI25" s="59">
        <f t="shared" ref="BI25:BI32" si="64">IFERROR(AO25*AF25, "")</f>
        <v>0.5</v>
      </c>
      <c r="BJ25" s="59">
        <f t="shared" ref="BJ25:BJ32" si="65">IFERROR(AP25*AG25, "")</f>
        <v>0.5</v>
      </c>
      <c r="BK25" s="59" t="str">
        <f t="shared" ref="BK25:BK32" si="66">IFERROR(AQ25*AH25, "")</f>
        <v/>
      </c>
      <c r="BL25" s="59" t="str">
        <f t="shared" ref="BL25:BL32" si="67">IFERROR(AR25*AI25, "")</f>
        <v/>
      </c>
      <c r="BM25" s="60" t="str">
        <f t="shared" ref="BM25:BM32" si="68">IFERROR(AS25*AJ25, "")</f>
        <v/>
      </c>
      <c r="BO25" s="82">
        <f t="shared" si="32"/>
        <v>2.0833333333333332E-2</v>
      </c>
      <c r="BP25" s="83">
        <f t="shared" ref="BP25:BP32" si="69">IFERROR($CJ$2*BG25, "")</f>
        <v>2.0833333333333332E-2</v>
      </c>
      <c r="BQ25" s="83">
        <f t="shared" ref="BQ25:BQ32" si="70">IFERROR($CJ$2*BH25, "")</f>
        <v>2.0833333333333332E-2</v>
      </c>
      <c r="BR25" s="83">
        <f t="shared" ref="BR25:BR32" si="71">IFERROR($CJ$2*BI25, "")</f>
        <v>2.0833333333333332E-2</v>
      </c>
      <c r="BS25" s="83">
        <f t="shared" ref="BS25:BS32" si="72">IFERROR($CJ$2*BJ25, "")</f>
        <v>2.0833333333333332E-2</v>
      </c>
      <c r="BT25" s="83" t="str">
        <f t="shared" ref="BT25:BT32" si="73">IFERROR($CJ$2*BK25, "")</f>
        <v/>
      </c>
      <c r="BU25" s="83" t="str">
        <f t="shared" ref="BU25:BU32" si="74">IFERROR($CJ$2*BL25, "")</f>
        <v/>
      </c>
      <c r="BV25" s="84" t="str">
        <f t="shared" ref="BV25:BV32" si="75">IFERROR($CJ$2*BM25, "")</f>
        <v/>
      </c>
      <c r="BX25" s="99" t="s">
        <v>50</v>
      </c>
      <c r="BZ25" s="100">
        <f ca="1">CC25+INDEX(CG22:CG28, MATCH(CB25, CE22:CE28, 0))</f>
        <v>45418</v>
      </c>
      <c r="CA25" s="97"/>
      <c r="CB25" s="89" t="str">
        <f t="shared" ca="1" si="47"/>
        <v>Wed</v>
      </c>
      <c r="CC25" s="101">
        <f ca="1">DATE(BZ21, 5, 1)</f>
        <v>45413</v>
      </c>
      <c r="CE25" s="17" t="s">
        <v>18</v>
      </c>
      <c r="CF25" s="17">
        <v>3</v>
      </c>
      <c r="CG25" s="17">
        <v>4</v>
      </c>
      <c r="CH25" s="17">
        <v>6</v>
      </c>
      <c r="CI25" s="106"/>
      <c r="CJ25" s="89">
        <f t="shared" ca="1" si="40"/>
        <v>44680</v>
      </c>
      <c r="CK25" s="17" t="str">
        <f t="shared" ca="1" si="16"/>
        <v>Fri</v>
      </c>
      <c r="CL25" s="118" cm="1">
        <f t="array" aca="1" ref="CL25" ca="1">IFERROR(INDEX($BO$6:$BV$6, $BN$6, MATCH($CK25, $BO$8:$BV$8, 0)), 0)</f>
        <v>0.28385416666666663</v>
      </c>
      <c r="CN25" s="6">
        <f t="shared" ca="1" si="46"/>
        <v>5</v>
      </c>
      <c r="CO25" s="118">
        <f ca="1">SUMIF($CN$9:$CN25, $CN25, $CL$9:$CL$9)</f>
        <v>0.28385416666666663</v>
      </c>
      <c r="CP25" s="140" t="str">
        <f ca="1">IFERROR(INDEX('Current Jobs'!$W$11:$W$510, MATCH($CN25, 'Current Jobs'!$T$11:$T$510, 0)), "")</f>
        <v/>
      </c>
      <c r="CQ25" s="17" t="str">
        <f t="shared" ca="1" si="17"/>
        <v>Start</v>
      </c>
      <c r="CR25" s="17" t="str">
        <f t="shared" ca="1" si="41"/>
        <v/>
      </c>
      <c r="CS25" s="17" t="str">
        <f t="shared" ca="1" si="42"/>
        <v>5 - Start</v>
      </c>
      <c r="CT25" s="17" t="str">
        <f t="shared" ca="1" si="42"/>
        <v/>
      </c>
      <c r="CV25" s="118" t="str" cm="1">
        <f t="array" aca="1" ref="CV25" ca="1">IF($CN25&gt;$CV$6, "", IFERROR(INDEX($BO$4:$BV$4, $BN$4, MATCH($CK25, $BO$8:$BV$8, 0)), 0))</f>
        <v/>
      </c>
      <c r="CX25" s="118" t="str">
        <f t="shared" ca="1" si="43"/>
        <v/>
      </c>
    </row>
    <row r="26" spans="1:102" x14ac:dyDescent="0.25">
      <c r="A26" s="2"/>
      <c r="B26" s="29">
        <v>0.70833333333333304</v>
      </c>
      <c r="C26" s="70" t="s">
        <v>31</v>
      </c>
      <c r="D26" s="71" t="s">
        <v>31</v>
      </c>
      <c r="E26" s="71" t="s">
        <v>31</v>
      </c>
      <c r="F26" s="71" t="s">
        <v>31</v>
      </c>
      <c r="G26" s="71" t="s">
        <v>31</v>
      </c>
      <c r="H26" s="71"/>
      <c r="I26" s="71"/>
      <c r="J26" s="72"/>
      <c r="K26" s="2"/>
      <c r="L26" s="70" t="s">
        <v>25</v>
      </c>
      <c r="M26" s="71" t="s">
        <v>25</v>
      </c>
      <c r="N26" s="71" t="s">
        <v>25</v>
      </c>
      <c r="O26" s="71" t="s">
        <v>25</v>
      </c>
      <c r="P26" s="71" t="s">
        <v>25</v>
      </c>
      <c r="Q26" s="71"/>
      <c r="R26" s="71"/>
      <c r="S26" s="72"/>
      <c r="T26" s="2"/>
      <c r="U26" s="65"/>
      <c r="V26" s="2"/>
      <c r="Y26" s="17" t="str">
        <f t="shared" si="18"/>
        <v>17:00</v>
      </c>
      <c r="AA26" s="17" t="str">
        <f t="shared" si="19"/>
        <v/>
      </c>
      <c r="AC26" s="39">
        <f t="shared" si="20"/>
        <v>0.75</v>
      </c>
      <c r="AD26" s="40">
        <f t="shared" si="48"/>
        <v>0.75</v>
      </c>
      <c r="AE26" s="40">
        <f t="shared" si="49"/>
        <v>0.75</v>
      </c>
      <c r="AF26" s="40">
        <f t="shared" si="50"/>
        <v>0.75</v>
      </c>
      <c r="AG26" s="40">
        <f t="shared" si="51"/>
        <v>0.75</v>
      </c>
      <c r="AH26" s="40" t="str">
        <f t="shared" si="52"/>
        <v/>
      </c>
      <c r="AI26" s="40" t="str">
        <f t="shared" si="53"/>
        <v/>
      </c>
      <c r="AJ26" s="41" t="str">
        <f t="shared" si="54"/>
        <v/>
      </c>
      <c r="AL26" s="39">
        <f t="shared" si="28"/>
        <v>0.75</v>
      </c>
      <c r="AM26" s="40">
        <f t="shared" si="55"/>
        <v>0.75</v>
      </c>
      <c r="AN26" s="40">
        <f t="shared" si="56"/>
        <v>0.75</v>
      </c>
      <c r="AO26" s="40">
        <f t="shared" si="57"/>
        <v>0.75</v>
      </c>
      <c r="AP26" s="40">
        <f t="shared" si="58"/>
        <v>0.75</v>
      </c>
      <c r="AQ26" s="40" t="str">
        <f t="shared" si="59"/>
        <v/>
      </c>
      <c r="AR26" s="40" t="str">
        <f t="shared" si="60"/>
        <v/>
      </c>
      <c r="AS26" s="41" t="str">
        <f t="shared" si="61"/>
        <v/>
      </c>
      <c r="AU26" s="46" t="str">
        <f t="shared" si="29"/>
        <v>Most</v>
      </c>
      <c r="AV26" s="50" t="str">
        <f t="shared" si="7"/>
        <v>Most</v>
      </c>
      <c r="AW26" s="50" t="str">
        <f t="shared" si="8"/>
        <v>Most</v>
      </c>
      <c r="AX26" s="50" t="str">
        <f t="shared" si="9"/>
        <v>Most</v>
      </c>
      <c r="AY26" s="50" t="str">
        <f t="shared" si="10"/>
        <v>Most</v>
      </c>
      <c r="AZ26" s="50" t="str">
        <f t="shared" si="11"/>
        <v/>
      </c>
      <c r="BA26" s="50" t="str">
        <f t="shared" si="12"/>
        <v/>
      </c>
      <c r="BB26" s="51" t="str">
        <f t="shared" si="13"/>
        <v/>
      </c>
      <c r="BD26" s="17" t="str">
        <f t="shared" si="30"/>
        <v>17:00</v>
      </c>
      <c r="BF26" s="58">
        <f t="shared" si="31"/>
        <v>0.5625</v>
      </c>
      <c r="BG26" s="59">
        <f t="shared" si="62"/>
        <v>0.5625</v>
      </c>
      <c r="BH26" s="59">
        <f t="shared" si="63"/>
        <v>0.5625</v>
      </c>
      <c r="BI26" s="59">
        <f t="shared" si="64"/>
        <v>0.5625</v>
      </c>
      <c r="BJ26" s="59">
        <f t="shared" si="65"/>
        <v>0.5625</v>
      </c>
      <c r="BK26" s="59" t="str">
        <f t="shared" si="66"/>
        <v/>
      </c>
      <c r="BL26" s="59" t="str">
        <f t="shared" si="67"/>
        <v/>
      </c>
      <c r="BM26" s="60" t="str">
        <f t="shared" si="68"/>
        <v/>
      </c>
      <c r="BO26" s="82">
        <f t="shared" si="32"/>
        <v>2.34375E-2</v>
      </c>
      <c r="BP26" s="83">
        <f t="shared" si="69"/>
        <v>2.34375E-2</v>
      </c>
      <c r="BQ26" s="83">
        <f t="shared" si="70"/>
        <v>2.34375E-2</v>
      </c>
      <c r="BR26" s="83">
        <f t="shared" si="71"/>
        <v>2.34375E-2</v>
      </c>
      <c r="BS26" s="83">
        <f t="shared" si="72"/>
        <v>2.34375E-2</v>
      </c>
      <c r="BT26" s="83" t="str">
        <f t="shared" si="73"/>
        <v/>
      </c>
      <c r="BU26" s="83" t="str">
        <f t="shared" si="74"/>
        <v/>
      </c>
      <c r="BV26" s="84" t="str">
        <f t="shared" si="75"/>
        <v/>
      </c>
      <c r="BX26" s="99" t="s">
        <v>51</v>
      </c>
      <c r="BZ26" s="100">
        <f ca="1">CC26-INDEX(CF22:CF28, MATCH(CB26, CE22:CE28, 0))</f>
        <v>45439</v>
      </c>
      <c r="CA26" s="97"/>
      <c r="CB26" s="89" t="str">
        <f t="shared" ca="1" si="47"/>
        <v>Fri</v>
      </c>
      <c r="CC26" s="101">
        <f ca="1">DATE(BZ21, 5, 31)</f>
        <v>45443</v>
      </c>
      <c r="CE26" s="17" t="s">
        <v>19</v>
      </c>
      <c r="CF26" s="17">
        <v>4</v>
      </c>
      <c r="CG26" s="17">
        <v>3</v>
      </c>
      <c r="CH26" s="17">
        <v>0</v>
      </c>
      <c r="CI26" s="106"/>
      <c r="CJ26" s="89">
        <f t="shared" ca="1" si="40"/>
        <v>44681</v>
      </c>
      <c r="CK26" s="17" t="str">
        <f t="shared" ca="1" si="16"/>
        <v>Sat</v>
      </c>
      <c r="CL26" s="118" cm="1">
        <f t="array" aca="1" ref="CL26" ca="1">IFERROR(INDEX($BO$6:$BV$6, $BN$6, MATCH($CK26, $BO$8:$BV$8, 0)), 0)</f>
        <v>0</v>
      </c>
      <c r="CN26" s="6">
        <f t="shared" ca="1" si="46"/>
        <v>5</v>
      </c>
      <c r="CO26" s="118">
        <f ca="1">SUMIF($CN$9:$CN26, $CN26, $CL$9:$CL$9)</f>
        <v>0.28385416666666663</v>
      </c>
      <c r="CP26" s="140" t="str">
        <f ca="1">IFERROR(INDEX('Current Jobs'!$W$11:$W$510, MATCH($CN26, 'Current Jobs'!$T$11:$T$510, 0)), "")</f>
        <v/>
      </c>
      <c r="CQ26" s="17" t="str">
        <f t="shared" ca="1" si="17"/>
        <v/>
      </c>
      <c r="CR26" s="17" t="str">
        <f t="shared" ca="1" si="41"/>
        <v/>
      </c>
      <c r="CS26" s="17" t="str">
        <f t="shared" ca="1" si="42"/>
        <v/>
      </c>
      <c r="CT26" s="17" t="str">
        <f t="shared" ca="1" si="42"/>
        <v/>
      </c>
      <c r="CV26" s="118" t="str" cm="1">
        <f t="array" aca="1" ref="CV26" ca="1">IF($CN26&gt;$CV$6, "", IFERROR(INDEX($BO$4:$BV$4, $BN$4, MATCH($CK26, $BO$8:$BV$8, 0)), 0))</f>
        <v/>
      </c>
      <c r="CX26" s="118" t="str">
        <f t="shared" ca="1" si="43"/>
        <v/>
      </c>
    </row>
    <row r="27" spans="1:102" x14ac:dyDescent="0.25">
      <c r="A27" s="2"/>
      <c r="B27" s="29">
        <v>0.75</v>
      </c>
      <c r="C27" s="70"/>
      <c r="D27" s="71"/>
      <c r="E27" s="71"/>
      <c r="F27" s="71"/>
      <c r="G27" s="71"/>
      <c r="H27" s="71"/>
      <c r="I27" s="71"/>
      <c r="J27" s="72"/>
      <c r="K27" s="2"/>
      <c r="L27" s="70"/>
      <c r="M27" s="71"/>
      <c r="N27" s="71"/>
      <c r="O27" s="71"/>
      <c r="P27" s="71"/>
      <c r="Q27" s="71"/>
      <c r="R27" s="71"/>
      <c r="S27" s="72"/>
      <c r="T27" s="2"/>
      <c r="U27" s="65"/>
      <c r="V27" s="2"/>
      <c r="Y27" s="17" t="str">
        <f t="shared" si="18"/>
        <v>18:00</v>
      </c>
      <c r="AA27" s="17" t="str">
        <f t="shared" si="19"/>
        <v/>
      </c>
      <c r="AC27" s="39" t="str">
        <f t="shared" si="20"/>
        <v/>
      </c>
      <c r="AD27" s="40" t="str">
        <f t="shared" si="48"/>
        <v/>
      </c>
      <c r="AE27" s="40" t="str">
        <f t="shared" si="49"/>
        <v/>
      </c>
      <c r="AF27" s="40" t="str">
        <f t="shared" si="50"/>
        <v/>
      </c>
      <c r="AG27" s="40" t="str">
        <f t="shared" si="51"/>
        <v/>
      </c>
      <c r="AH27" s="40" t="str">
        <f t="shared" si="52"/>
        <v/>
      </c>
      <c r="AI27" s="40" t="str">
        <f t="shared" si="53"/>
        <v/>
      </c>
      <c r="AJ27" s="41" t="str">
        <f t="shared" si="54"/>
        <v/>
      </c>
      <c r="AL27" s="39" t="str">
        <f t="shared" si="28"/>
        <v/>
      </c>
      <c r="AM27" s="40" t="str">
        <f t="shared" si="55"/>
        <v/>
      </c>
      <c r="AN27" s="40" t="str">
        <f t="shared" si="56"/>
        <v/>
      </c>
      <c r="AO27" s="40" t="str">
        <f t="shared" si="57"/>
        <v/>
      </c>
      <c r="AP27" s="40" t="str">
        <f t="shared" si="58"/>
        <v/>
      </c>
      <c r="AQ27" s="40" t="str">
        <f t="shared" si="59"/>
        <v/>
      </c>
      <c r="AR27" s="40" t="str">
        <f t="shared" si="60"/>
        <v/>
      </c>
      <c r="AS27" s="41" t="str">
        <f t="shared" si="61"/>
        <v/>
      </c>
      <c r="AU27" s="46" t="str">
        <f t="shared" si="29"/>
        <v/>
      </c>
      <c r="AV27" s="50" t="str">
        <f t="shared" si="7"/>
        <v/>
      </c>
      <c r="AW27" s="50" t="str">
        <f t="shared" si="8"/>
        <v/>
      </c>
      <c r="AX27" s="50" t="str">
        <f t="shared" si="9"/>
        <v/>
      </c>
      <c r="AY27" s="50" t="str">
        <f t="shared" si="10"/>
        <v/>
      </c>
      <c r="AZ27" s="50" t="str">
        <f t="shared" si="11"/>
        <v/>
      </c>
      <c r="BA27" s="50" t="str">
        <f t="shared" si="12"/>
        <v/>
      </c>
      <c r="BB27" s="51" t="str">
        <f t="shared" si="13"/>
        <v/>
      </c>
      <c r="BD27" s="17" t="str">
        <f t="shared" si="30"/>
        <v>18:00</v>
      </c>
      <c r="BF27" s="58" t="str">
        <f t="shared" si="31"/>
        <v/>
      </c>
      <c r="BG27" s="59" t="str">
        <f t="shared" si="62"/>
        <v/>
      </c>
      <c r="BH27" s="59" t="str">
        <f t="shared" si="63"/>
        <v/>
      </c>
      <c r="BI27" s="59" t="str">
        <f t="shared" si="64"/>
        <v/>
      </c>
      <c r="BJ27" s="59" t="str">
        <f t="shared" si="65"/>
        <v/>
      </c>
      <c r="BK27" s="59" t="str">
        <f t="shared" si="66"/>
        <v/>
      </c>
      <c r="BL27" s="59" t="str">
        <f t="shared" si="67"/>
        <v/>
      </c>
      <c r="BM27" s="60" t="str">
        <f t="shared" si="68"/>
        <v/>
      </c>
      <c r="BO27" s="82" t="str">
        <f t="shared" si="32"/>
        <v/>
      </c>
      <c r="BP27" s="83" t="str">
        <f t="shared" si="69"/>
        <v/>
      </c>
      <c r="BQ27" s="83" t="str">
        <f t="shared" si="70"/>
        <v/>
      </c>
      <c r="BR27" s="83" t="str">
        <f t="shared" si="71"/>
        <v/>
      </c>
      <c r="BS27" s="83" t="str">
        <f t="shared" si="72"/>
        <v/>
      </c>
      <c r="BT27" s="83" t="str">
        <f t="shared" si="73"/>
        <v/>
      </c>
      <c r="BU27" s="83" t="str">
        <f t="shared" si="74"/>
        <v/>
      </c>
      <c r="BV27" s="84" t="str">
        <f t="shared" si="75"/>
        <v/>
      </c>
      <c r="BX27" s="99" t="s">
        <v>52</v>
      </c>
      <c r="BZ27" s="100">
        <f ca="1">CC27-INDEX(CF22:CF28, MATCH(CB27, CE22:CE28, 0))</f>
        <v>45530</v>
      </c>
      <c r="CA27" s="97"/>
      <c r="CB27" s="89" t="str">
        <f t="shared" ca="1" si="47"/>
        <v>Sat</v>
      </c>
      <c r="CC27" s="101">
        <f ca="1">DATE(BZ21, 8, 31)</f>
        <v>45535</v>
      </c>
      <c r="CE27" s="17" t="s">
        <v>20</v>
      </c>
      <c r="CF27" s="17">
        <v>5</v>
      </c>
      <c r="CG27" s="17">
        <v>2</v>
      </c>
      <c r="CH27" s="17">
        <v>1</v>
      </c>
      <c r="CI27" s="106"/>
      <c r="CJ27" s="89">
        <f t="shared" ca="1" si="40"/>
        <v>44682</v>
      </c>
      <c r="CK27" s="17" t="str">
        <f t="shared" ca="1" si="16"/>
        <v>Sun</v>
      </c>
      <c r="CL27" s="118" cm="1">
        <f t="array" aca="1" ref="CL27" ca="1">IFERROR(INDEX($BO$6:$BV$6, $BN$6, MATCH($CK27, $BO$8:$BV$8, 0)), 0)</f>
        <v>0</v>
      </c>
      <c r="CN27" s="6">
        <f t="shared" ca="1" si="46"/>
        <v>5</v>
      </c>
      <c r="CO27" s="118">
        <f ca="1">SUMIF($CN$9:$CN27, $CN27, $CL$9:$CL$9)</f>
        <v>0.28385416666666663</v>
      </c>
      <c r="CP27" s="140" t="str">
        <f ca="1">IFERROR(INDEX('Current Jobs'!$W$11:$W$510, MATCH($CN27, 'Current Jobs'!$T$11:$T$510, 0)), "")</f>
        <v/>
      </c>
      <c r="CQ27" s="17" t="str">
        <f t="shared" ca="1" si="17"/>
        <v/>
      </c>
      <c r="CR27" s="17" t="str">
        <f t="shared" ca="1" si="41"/>
        <v/>
      </c>
      <c r="CS27" s="17" t="str">
        <f t="shared" ca="1" si="42"/>
        <v/>
      </c>
      <c r="CT27" s="17" t="str">
        <f t="shared" ca="1" si="42"/>
        <v/>
      </c>
      <c r="CV27" s="118" t="str" cm="1">
        <f t="array" aca="1" ref="CV27" ca="1">IF($CN27&gt;$CV$6, "", IFERROR(INDEX($BO$4:$BV$4, $BN$4, MATCH($CK27, $BO$8:$BV$8, 0)), 0))</f>
        <v/>
      </c>
      <c r="CX27" s="118" t="str">
        <f t="shared" ca="1" si="43"/>
        <v/>
      </c>
    </row>
    <row r="28" spans="1:102" x14ac:dyDescent="0.25">
      <c r="A28" s="2"/>
      <c r="B28" s="29">
        <v>0.79166666666666696</v>
      </c>
      <c r="C28" s="70"/>
      <c r="D28" s="71"/>
      <c r="E28" s="71"/>
      <c r="F28" s="71"/>
      <c r="G28" s="71"/>
      <c r="H28" s="71"/>
      <c r="I28" s="71"/>
      <c r="J28" s="72"/>
      <c r="K28" s="2"/>
      <c r="L28" s="70"/>
      <c r="M28" s="71"/>
      <c r="N28" s="71"/>
      <c r="O28" s="71"/>
      <c r="P28" s="71"/>
      <c r="Q28" s="71"/>
      <c r="R28" s="71"/>
      <c r="S28" s="72"/>
      <c r="T28" s="2"/>
      <c r="U28" s="65"/>
      <c r="V28" s="2"/>
      <c r="Y28" s="17" t="str">
        <f t="shared" si="18"/>
        <v>19:00</v>
      </c>
      <c r="AA28" s="17" t="str">
        <f t="shared" si="19"/>
        <v/>
      </c>
      <c r="AC28" s="39" t="str">
        <f t="shared" si="20"/>
        <v/>
      </c>
      <c r="AD28" s="40" t="str">
        <f t="shared" si="48"/>
        <v/>
      </c>
      <c r="AE28" s="40" t="str">
        <f t="shared" si="49"/>
        <v/>
      </c>
      <c r="AF28" s="40" t="str">
        <f t="shared" si="50"/>
        <v/>
      </c>
      <c r="AG28" s="40" t="str">
        <f t="shared" si="51"/>
        <v/>
      </c>
      <c r="AH28" s="40" t="str">
        <f t="shared" si="52"/>
        <v/>
      </c>
      <c r="AI28" s="40" t="str">
        <f t="shared" si="53"/>
        <v/>
      </c>
      <c r="AJ28" s="41" t="str">
        <f t="shared" si="54"/>
        <v/>
      </c>
      <c r="AL28" s="39" t="str">
        <f t="shared" si="28"/>
        <v/>
      </c>
      <c r="AM28" s="40" t="str">
        <f t="shared" si="55"/>
        <v/>
      </c>
      <c r="AN28" s="40" t="str">
        <f t="shared" si="56"/>
        <v/>
      </c>
      <c r="AO28" s="40" t="str">
        <f t="shared" si="57"/>
        <v/>
      </c>
      <c r="AP28" s="40" t="str">
        <f t="shared" si="58"/>
        <v/>
      </c>
      <c r="AQ28" s="40" t="str">
        <f t="shared" si="59"/>
        <v/>
      </c>
      <c r="AR28" s="40" t="str">
        <f t="shared" si="60"/>
        <v/>
      </c>
      <c r="AS28" s="41" t="str">
        <f t="shared" si="61"/>
        <v/>
      </c>
      <c r="AU28" s="46" t="str">
        <f t="shared" si="29"/>
        <v/>
      </c>
      <c r="AV28" s="50" t="str">
        <f t="shared" si="7"/>
        <v/>
      </c>
      <c r="AW28" s="50" t="str">
        <f t="shared" si="8"/>
        <v/>
      </c>
      <c r="AX28" s="50" t="str">
        <f t="shared" si="9"/>
        <v/>
      </c>
      <c r="AY28" s="50" t="str">
        <f t="shared" si="10"/>
        <v/>
      </c>
      <c r="AZ28" s="50" t="str">
        <f t="shared" si="11"/>
        <v/>
      </c>
      <c r="BA28" s="50" t="str">
        <f t="shared" si="12"/>
        <v/>
      </c>
      <c r="BB28" s="51" t="str">
        <f t="shared" si="13"/>
        <v/>
      </c>
      <c r="BD28" s="17" t="str">
        <f t="shared" si="30"/>
        <v>19:00</v>
      </c>
      <c r="BF28" s="58" t="str">
        <f t="shared" si="31"/>
        <v/>
      </c>
      <c r="BG28" s="59" t="str">
        <f t="shared" si="62"/>
        <v/>
      </c>
      <c r="BH28" s="59" t="str">
        <f t="shared" si="63"/>
        <v/>
      </c>
      <c r="BI28" s="59" t="str">
        <f t="shared" si="64"/>
        <v/>
      </c>
      <c r="BJ28" s="59" t="str">
        <f t="shared" si="65"/>
        <v/>
      </c>
      <c r="BK28" s="59" t="str">
        <f t="shared" si="66"/>
        <v/>
      </c>
      <c r="BL28" s="59" t="str">
        <f t="shared" si="67"/>
        <v/>
      </c>
      <c r="BM28" s="60" t="str">
        <f t="shared" si="68"/>
        <v/>
      </c>
      <c r="BO28" s="82" t="str">
        <f t="shared" si="32"/>
        <v/>
      </c>
      <c r="BP28" s="83" t="str">
        <f t="shared" si="69"/>
        <v/>
      </c>
      <c r="BQ28" s="83" t="str">
        <f t="shared" si="70"/>
        <v/>
      </c>
      <c r="BR28" s="83" t="str">
        <f t="shared" si="71"/>
        <v/>
      </c>
      <c r="BS28" s="83" t="str">
        <f t="shared" si="72"/>
        <v/>
      </c>
      <c r="BT28" s="83" t="str">
        <f t="shared" si="73"/>
        <v/>
      </c>
      <c r="BU28" s="83" t="str">
        <f t="shared" si="74"/>
        <v/>
      </c>
      <c r="BV28" s="84" t="str">
        <f t="shared" si="75"/>
        <v/>
      </c>
      <c r="BX28" s="99" t="s">
        <v>53</v>
      </c>
      <c r="BZ28" s="100">
        <f ca="1">IF(OR(CB28="Sat", CB28="Sun"), CC28+INDEX(CG22:CG28, MATCH(CB28, CE22:CE28, 0)), CC28)</f>
        <v>45651</v>
      </c>
      <c r="CA28" s="97"/>
      <c r="CB28" s="17" t="str">
        <f t="shared" ca="1" si="47"/>
        <v>Wed</v>
      </c>
      <c r="CC28" s="101">
        <f ca="1">DATE(BZ21, 12, 25)</f>
        <v>45651</v>
      </c>
      <c r="CE28" s="18" t="s">
        <v>21</v>
      </c>
      <c r="CF28" s="18">
        <v>6</v>
      </c>
      <c r="CG28" s="18">
        <v>1</v>
      </c>
      <c r="CH28" s="18">
        <v>2</v>
      </c>
      <c r="CI28" s="106"/>
      <c r="CJ28" s="89">
        <f t="shared" ca="1" si="40"/>
        <v>44683</v>
      </c>
      <c r="CK28" s="17" t="str">
        <f t="shared" ca="1" si="16"/>
        <v>Bank Hol</v>
      </c>
      <c r="CL28" s="118" cm="1">
        <f t="array" aca="1" ref="CL28" ca="1">IFERROR(INDEX($BO$6:$BV$6, $BN$6, MATCH($CK28, $BO$8:$BV$8, 0)), 0)</f>
        <v>0</v>
      </c>
      <c r="CN28" s="6">
        <f t="shared" ca="1" si="46"/>
        <v>5</v>
      </c>
      <c r="CO28" s="118">
        <f ca="1">SUMIF($CN$9:$CN28, $CN28, $CL$9:$CL$9)</f>
        <v>0.28385416666666663</v>
      </c>
      <c r="CP28" s="140" t="str">
        <f ca="1">IFERROR(INDEX('Current Jobs'!$W$11:$W$510, MATCH($CN28, 'Current Jobs'!$T$11:$T$510, 0)), "")</f>
        <v/>
      </c>
      <c r="CQ28" s="17" t="str">
        <f t="shared" ca="1" si="17"/>
        <v/>
      </c>
      <c r="CR28" s="17" t="str">
        <f t="shared" ca="1" si="41"/>
        <v/>
      </c>
      <c r="CS28" s="17" t="str">
        <f t="shared" ca="1" si="42"/>
        <v/>
      </c>
      <c r="CT28" s="17" t="str">
        <f t="shared" ca="1" si="42"/>
        <v/>
      </c>
      <c r="CV28" s="118" t="str" cm="1">
        <f t="array" aca="1" ref="CV28" ca="1">IF($CN28&gt;$CV$6, "", IFERROR(INDEX($BO$4:$BV$4, $BN$4, MATCH($CK28, $BO$8:$BV$8, 0)), 0))</f>
        <v/>
      </c>
      <c r="CX28" s="118" t="str">
        <f t="shared" ca="1" si="43"/>
        <v/>
      </c>
    </row>
    <row r="29" spans="1:102" x14ac:dyDescent="0.25">
      <c r="A29" s="2"/>
      <c r="B29" s="29">
        <v>0.83333333333333404</v>
      </c>
      <c r="C29" s="70"/>
      <c r="D29" s="71"/>
      <c r="E29" s="71"/>
      <c r="F29" s="71"/>
      <c r="G29" s="71"/>
      <c r="H29" s="71"/>
      <c r="I29" s="71"/>
      <c r="J29" s="72"/>
      <c r="K29" s="2"/>
      <c r="L29" s="70"/>
      <c r="M29" s="71"/>
      <c r="N29" s="71"/>
      <c r="O29" s="71"/>
      <c r="P29" s="71"/>
      <c r="Q29" s="71"/>
      <c r="R29" s="71"/>
      <c r="S29" s="72"/>
      <c r="T29" s="2"/>
      <c r="U29" s="65"/>
      <c r="V29" s="2"/>
      <c r="Y29" s="17" t="str">
        <f t="shared" si="18"/>
        <v>20:00</v>
      </c>
      <c r="AA29" s="17" t="str">
        <f t="shared" si="19"/>
        <v/>
      </c>
      <c r="AC29" s="39" t="str">
        <f t="shared" si="20"/>
        <v/>
      </c>
      <c r="AD29" s="40" t="str">
        <f t="shared" si="48"/>
        <v/>
      </c>
      <c r="AE29" s="40" t="str">
        <f t="shared" si="49"/>
        <v/>
      </c>
      <c r="AF29" s="40" t="str">
        <f t="shared" si="50"/>
        <v/>
      </c>
      <c r="AG29" s="40" t="str">
        <f t="shared" si="51"/>
        <v/>
      </c>
      <c r="AH29" s="40" t="str">
        <f t="shared" si="52"/>
        <v/>
      </c>
      <c r="AI29" s="40" t="str">
        <f t="shared" si="53"/>
        <v/>
      </c>
      <c r="AJ29" s="41" t="str">
        <f t="shared" si="54"/>
        <v/>
      </c>
      <c r="AL29" s="39" t="str">
        <f t="shared" si="28"/>
        <v/>
      </c>
      <c r="AM29" s="40" t="str">
        <f t="shared" si="55"/>
        <v/>
      </c>
      <c r="AN29" s="40" t="str">
        <f t="shared" si="56"/>
        <v/>
      </c>
      <c r="AO29" s="40" t="str">
        <f t="shared" si="57"/>
        <v/>
      </c>
      <c r="AP29" s="40" t="str">
        <f t="shared" si="58"/>
        <v/>
      </c>
      <c r="AQ29" s="40" t="str">
        <f t="shared" si="59"/>
        <v/>
      </c>
      <c r="AR29" s="40" t="str">
        <f t="shared" si="60"/>
        <v/>
      </c>
      <c r="AS29" s="41" t="str">
        <f t="shared" si="61"/>
        <v/>
      </c>
      <c r="AU29" s="46" t="str">
        <f t="shared" si="29"/>
        <v/>
      </c>
      <c r="AV29" s="50" t="str">
        <f t="shared" si="7"/>
        <v/>
      </c>
      <c r="AW29" s="50" t="str">
        <f t="shared" si="8"/>
        <v/>
      </c>
      <c r="AX29" s="50" t="str">
        <f t="shared" si="9"/>
        <v/>
      </c>
      <c r="AY29" s="50" t="str">
        <f t="shared" si="10"/>
        <v/>
      </c>
      <c r="AZ29" s="50" t="str">
        <f t="shared" si="11"/>
        <v/>
      </c>
      <c r="BA29" s="50" t="str">
        <f t="shared" si="12"/>
        <v/>
      </c>
      <c r="BB29" s="51" t="str">
        <f t="shared" si="13"/>
        <v/>
      </c>
      <c r="BD29" s="17" t="str">
        <f t="shared" si="30"/>
        <v>20:00</v>
      </c>
      <c r="BF29" s="58" t="str">
        <f t="shared" si="31"/>
        <v/>
      </c>
      <c r="BG29" s="59" t="str">
        <f t="shared" si="62"/>
        <v/>
      </c>
      <c r="BH29" s="59" t="str">
        <f t="shared" si="63"/>
        <v/>
      </c>
      <c r="BI29" s="59" t="str">
        <f t="shared" si="64"/>
        <v/>
      </c>
      <c r="BJ29" s="59" t="str">
        <f t="shared" si="65"/>
        <v/>
      </c>
      <c r="BK29" s="59" t="str">
        <f t="shared" si="66"/>
        <v/>
      </c>
      <c r="BL29" s="59" t="str">
        <f t="shared" si="67"/>
        <v/>
      </c>
      <c r="BM29" s="60" t="str">
        <f t="shared" si="68"/>
        <v/>
      </c>
      <c r="BO29" s="82" t="str">
        <f t="shared" si="32"/>
        <v/>
      </c>
      <c r="BP29" s="83" t="str">
        <f t="shared" si="69"/>
        <v/>
      </c>
      <c r="BQ29" s="83" t="str">
        <f t="shared" si="70"/>
        <v/>
      </c>
      <c r="BR29" s="83" t="str">
        <f t="shared" si="71"/>
        <v/>
      </c>
      <c r="BS29" s="83" t="str">
        <f t="shared" si="72"/>
        <v/>
      </c>
      <c r="BT29" s="83" t="str">
        <f t="shared" si="73"/>
        <v/>
      </c>
      <c r="BU29" s="83" t="str">
        <f t="shared" si="74"/>
        <v/>
      </c>
      <c r="BV29" s="84" t="str">
        <f t="shared" si="75"/>
        <v/>
      </c>
      <c r="BX29" s="102" t="s">
        <v>54</v>
      </c>
      <c r="BZ29" s="103">
        <f ca="1">IF(CB28="Sat", BZ28+1, IF(CB29="Sat", CC29+INDEX(CG22:CG28, MATCH(CB29, CE22:CE28, 0)), CC29))</f>
        <v>45652</v>
      </c>
      <c r="CA29" s="97"/>
      <c r="CB29" s="18" t="str">
        <f t="shared" ca="1" si="47"/>
        <v>Thu</v>
      </c>
      <c r="CC29" s="104">
        <f ca="1">DATE(BZ21, 12, 26)</f>
        <v>45652</v>
      </c>
      <c r="CI29" s="106"/>
      <c r="CJ29" s="89">
        <f t="shared" ca="1" si="40"/>
        <v>44684</v>
      </c>
      <c r="CK29" s="17" t="str">
        <f t="shared" ca="1" si="16"/>
        <v>Tue</v>
      </c>
      <c r="CL29" s="118" cm="1">
        <f t="array" aca="1" ref="CL29" ca="1">IFERROR(INDEX($BO$6:$BV$6, $BN$6, MATCH($CK29, $BO$8:$BV$8, 0)), 0)</f>
        <v>0.28385416666666663</v>
      </c>
      <c r="CN29" s="6">
        <f t="shared" ca="1" si="46"/>
        <v>5</v>
      </c>
      <c r="CO29" s="118">
        <f ca="1">SUMIF($CN$9:$CN29, $CN29, $CL$9:$CL$9)</f>
        <v>0.56770833333333326</v>
      </c>
      <c r="CP29" s="140" t="str">
        <f ca="1">IFERROR(INDEX('Current Jobs'!$W$11:$W$510, MATCH($CN29, 'Current Jobs'!$T$11:$T$510, 0)), "")</f>
        <v/>
      </c>
      <c r="CQ29" s="17" t="str">
        <f t="shared" ca="1" si="17"/>
        <v/>
      </c>
      <c r="CR29" s="17" t="str">
        <f t="shared" ca="1" si="41"/>
        <v/>
      </c>
      <c r="CS29" s="17" t="str">
        <f t="shared" ca="1" si="42"/>
        <v/>
      </c>
      <c r="CT29" s="17" t="str">
        <f t="shared" ca="1" si="42"/>
        <v/>
      </c>
      <c r="CV29" s="118" t="str" cm="1">
        <f t="array" aca="1" ref="CV29" ca="1">IF($CN29&gt;$CV$6, "", IFERROR(INDEX($BO$4:$BV$4, $BN$4, MATCH($CK29, $BO$8:$BV$8, 0)), 0))</f>
        <v/>
      </c>
      <c r="CX29" s="118" t="str">
        <f t="shared" ca="1" si="43"/>
        <v/>
      </c>
    </row>
    <row r="30" spans="1:102" x14ac:dyDescent="0.25">
      <c r="A30" s="2"/>
      <c r="B30" s="29">
        <v>0.875000000000001</v>
      </c>
      <c r="C30" s="70"/>
      <c r="D30" s="71"/>
      <c r="E30" s="71"/>
      <c r="F30" s="71"/>
      <c r="G30" s="71"/>
      <c r="H30" s="71"/>
      <c r="I30" s="71"/>
      <c r="J30" s="72"/>
      <c r="K30" s="2"/>
      <c r="L30" s="70"/>
      <c r="M30" s="71"/>
      <c r="N30" s="71"/>
      <c r="O30" s="71"/>
      <c r="P30" s="71"/>
      <c r="Q30" s="71"/>
      <c r="R30" s="71"/>
      <c r="S30" s="72"/>
      <c r="T30" s="2"/>
      <c r="U30" s="65"/>
      <c r="V30" s="2"/>
      <c r="Y30" s="17" t="str">
        <f t="shared" si="18"/>
        <v>21:00</v>
      </c>
      <c r="AA30" s="17" t="str">
        <f t="shared" si="19"/>
        <v/>
      </c>
      <c r="AC30" s="39" t="str">
        <f t="shared" si="20"/>
        <v/>
      </c>
      <c r="AD30" s="40" t="str">
        <f t="shared" si="48"/>
        <v/>
      </c>
      <c r="AE30" s="40" t="str">
        <f t="shared" si="49"/>
        <v/>
      </c>
      <c r="AF30" s="40" t="str">
        <f t="shared" si="50"/>
        <v/>
      </c>
      <c r="AG30" s="40" t="str">
        <f t="shared" si="51"/>
        <v/>
      </c>
      <c r="AH30" s="40" t="str">
        <f t="shared" si="52"/>
        <v/>
      </c>
      <c r="AI30" s="40" t="str">
        <f t="shared" si="53"/>
        <v/>
      </c>
      <c r="AJ30" s="41" t="str">
        <f t="shared" si="54"/>
        <v/>
      </c>
      <c r="AL30" s="39" t="str">
        <f t="shared" si="28"/>
        <v/>
      </c>
      <c r="AM30" s="40" t="str">
        <f t="shared" si="55"/>
        <v/>
      </c>
      <c r="AN30" s="40" t="str">
        <f t="shared" si="56"/>
        <v/>
      </c>
      <c r="AO30" s="40" t="str">
        <f t="shared" si="57"/>
        <v/>
      </c>
      <c r="AP30" s="40" t="str">
        <f t="shared" si="58"/>
        <v/>
      </c>
      <c r="AQ30" s="40" t="str">
        <f t="shared" si="59"/>
        <v/>
      </c>
      <c r="AR30" s="40" t="str">
        <f t="shared" si="60"/>
        <v/>
      </c>
      <c r="AS30" s="41" t="str">
        <f t="shared" si="61"/>
        <v/>
      </c>
      <c r="AU30" s="46" t="str">
        <f t="shared" si="29"/>
        <v/>
      </c>
      <c r="AV30" s="50" t="str">
        <f t="shared" si="7"/>
        <v/>
      </c>
      <c r="AW30" s="50" t="str">
        <f t="shared" si="8"/>
        <v/>
      </c>
      <c r="AX30" s="50" t="str">
        <f t="shared" si="9"/>
        <v/>
      </c>
      <c r="AY30" s="50" t="str">
        <f t="shared" si="10"/>
        <v/>
      </c>
      <c r="AZ30" s="50" t="str">
        <f t="shared" si="11"/>
        <v/>
      </c>
      <c r="BA30" s="50" t="str">
        <f t="shared" si="12"/>
        <v/>
      </c>
      <c r="BB30" s="51" t="str">
        <f t="shared" si="13"/>
        <v/>
      </c>
      <c r="BD30" s="17" t="str">
        <f t="shared" si="30"/>
        <v>21:00</v>
      </c>
      <c r="BF30" s="58" t="str">
        <f t="shared" si="31"/>
        <v/>
      </c>
      <c r="BG30" s="59" t="str">
        <f t="shared" si="62"/>
        <v/>
      </c>
      <c r="BH30" s="59" t="str">
        <f t="shared" si="63"/>
        <v/>
      </c>
      <c r="BI30" s="59" t="str">
        <f t="shared" si="64"/>
        <v/>
      </c>
      <c r="BJ30" s="59" t="str">
        <f t="shared" si="65"/>
        <v/>
      </c>
      <c r="BK30" s="59" t="str">
        <f t="shared" si="66"/>
        <v/>
      </c>
      <c r="BL30" s="59" t="str">
        <f t="shared" si="67"/>
        <v/>
      </c>
      <c r="BM30" s="60" t="str">
        <f t="shared" si="68"/>
        <v/>
      </c>
      <c r="BO30" s="82" t="str">
        <f t="shared" si="32"/>
        <v/>
      </c>
      <c r="BP30" s="83" t="str">
        <f t="shared" si="69"/>
        <v/>
      </c>
      <c r="BQ30" s="83" t="str">
        <f t="shared" si="70"/>
        <v/>
      </c>
      <c r="BR30" s="83" t="str">
        <f t="shared" si="71"/>
        <v/>
      </c>
      <c r="BS30" s="83" t="str">
        <f t="shared" si="72"/>
        <v/>
      </c>
      <c r="BT30" s="83" t="str">
        <f t="shared" si="73"/>
        <v/>
      </c>
      <c r="BU30" s="83" t="str">
        <f t="shared" si="74"/>
        <v/>
      </c>
      <c r="BV30" s="84" t="str">
        <f t="shared" si="75"/>
        <v/>
      </c>
      <c r="BX30" s="31" t="s">
        <v>42</v>
      </c>
      <c r="BY30" s="31"/>
      <c r="BZ30" s="105">
        <f ca="1">IF(BZ21="", "", BZ21+1)</f>
        <v>2025</v>
      </c>
      <c r="CA30" s="94"/>
      <c r="CB30" s="31" t="s">
        <v>41</v>
      </c>
      <c r="CC30" s="31" t="s">
        <v>40</v>
      </c>
      <c r="CE30" s="31" t="s">
        <v>43</v>
      </c>
      <c r="CF30" s="31" t="s">
        <v>44</v>
      </c>
      <c r="CG30" s="31" t="s">
        <v>45</v>
      </c>
      <c r="CH30" s="31" t="s">
        <v>46</v>
      </c>
      <c r="CJ30" s="89">
        <f t="shared" ca="1" si="40"/>
        <v>44685</v>
      </c>
      <c r="CK30" s="17" t="str">
        <f t="shared" ca="1" si="16"/>
        <v>Wed</v>
      </c>
      <c r="CL30" s="118" cm="1">
        <f t="array" aca="1" ref="CL30" ca="1">IFERROR(INDEX($BO$6:$BV$6, $BN$6, MATCH($CK30, $BO$8:$BV$8, 0)), 0)</f>
        <v>0.28385416666666663</v>
      </c>
      <c r="CN30" s="6">
        <f t="shared" ca="1" si="46"/>
        <v>5</v>
      </c>
      <c r="CO30" s="118">
        <f ca="1">SUMIF($CN$9:$CN30, $CN30, $CL$9:$CL$9)</f>
        <v>0.85156249999999989</v>
      </c>
      <c r="CP30" s="140" t="str">
        <f ca="1">IFERROR(INDEX('Current Jobs'!$W$11:$W$510, MATCH($CN30, 'Current Jobs'!$T$11:$T$510, 0)), "")</f>
        <v/>
      </c>
      <c r="CQ30" s="17" t="str">
        <f t="shared" ca="1" si="17"/>
        <v/>
      </c>
      <c r="CR30" s="17" t="str">
        <f t="shared" ca="1" si="41"/>
        <v/>
      </c>
      <c r="CS30" s="17" t="str">
        <f t="shared" ca="1" si="42"/>
        <v/>
      </c>
      <c r="CT30" s="17" t="str">
        <f t="shared" ca="1" si="42"/>
        <v/>
      </c>
      <c r="CV30" s="118" t="str" cm="1">
        <f t="array" aca="1" ref="CV30" ca="1">IF($CN30&gt;$CV$6, "", IFERROR(INDEX($BO$4:$BV$4, $BN$4, MATCH($CK30, $BO$8:$BV$8, 0)), 0))</f>
        <v/>
      </c>
      <c r="CX30" s="118" t="str">
        <f t="shared" ca="1" si="43"/>
        <v/>
      </c>
    </row>
    <row r="31" spans="1:102" x14ac:dyDescent="0.25">
      <c r="A31" s="2"/>
      <c r="B31" s="29">
        <v>0.91666666666666696</v>
      </c>
      <c r="C31" s="70"/>
      <c r="D31" s="71"/>
      <c r="E31" s="71"/>
      <c r="F31" s="71"/>
      <c r="G31" s="71"/>
      <c r="H31" s="71"/>
      <c r="I31" s="71"/>
      <c r="J31" s="72"/>
      <c r="K31" s="2"/>
      <c r="L31" s="70"/>
      <c r="M31" s="71"/>
      <c r="N31" s="71"/>
      <c r="O31" s="71"/>
      <c r="P31" s="71"/>
      <c r="Q31" s="71"/>
      <c r="R31" s="71"/>
      <c r="S31" s="72"/>
      <c r="T31" s="2"/>
      <c r="U31" s="65"/>
      <c r="V31" s="2"/>
      <c r="Y31" s="17" t="str">
        <f t="shared" si="18"/>
        <v>22:00</v>
      </c>
      <c r="AA31" s="17" t="str">
        <f t="shared" si="19"/>
        <v/>
      </c>
      <c r="AC31" s="39" t="str">
        <f t="shared" si="20"/>
        <v/>
      </c>
      <c r="AD31" s="40" t="str">
        <f t="shared" si="48"/>
        <v/>
      </c>
      <c r="AE31" s="40" t="str">
        <f t="shared" si="49"/>
        <v/>
      </c>
      <c r="AF31" s="40" t="str">
        <f t="shared" si="50"/>
        <v/>
      </c>
      <c r="AG31" s="40" t="str">
        <f t="shared" si="51"/>
        <v/>
      </c>
      <c r="AH31" s="40" t="str">
        <f t="shared" si="52"/>
        <v/>
      </c>
      <c r="AI31" s="40" t="str">
        <f t="shared" si="53"/>
        <v/>
      </c>
      <c r="AJ31" s="41" t="str">
        <f t="shared" si="54"/>
        <v/>
      </c>
      <c r="AL31" s="39" t="str">
        <f t="shared" si="28"/>
        <v/>
      </c>
      <c r="AM31" s="40" t="str">
        <f t="shared" si="55"/>
        <v/>
      </c>
      <c r="AN31" s="40" t="str">
        <f t="shared" si="56"/>
        <v/>
      </c>
      <c r="AO31" s="40" t="str">
        <f t="shared" si="57"/>
        <v/>
      </c>
      <c r="AP31" s="40" t="str">
        <f t="shared" si="58"/>
        <v/>
      </c>
      <c r="AQ31" s="40" t="str">
        <f t="shared" si="59"/>
        <v/>
      </c>
      <c r="AR31" s="40" t="str">
        <f t="shared" si="60"/>
        <v/>
      </c>
      <c r="AS31" s="41" t="str">
        <f t="shared" si="61"/>
        <v/>
      </c>
      <c r="AU31" s="46" t="str">
        <f t="shared" si="29"/>
        <v/>
      </c>
      <c r="AV31" s="50" t="str">
        <f t="shared" si="7"/>
        <v/>
      </c>
      <c r="AW31" s="50" t="str">
        <f t="shared" si="8"/>
        <v/>
      </c>
      <c r="AX31" s="50" t="str">
        <f t="shared" si="9"/>
        <v/>
      </c>
      <c r="AY31" s="50" t="str">
        <f t="shared" si="10"/>
        <v/>
      </c>
      <c r="AZ31" s="50" t="str">
        <f t="shared" si="11"/>
        <v/>
      </c>
      <c r="BA31" s="50" t="str">
        <f t="shared" si="12"/>
        <v/>
      </c>
      <c r="BB31" s="51" t="str">
        <f t="shared" si="13"/>
        <v/>
      </c>
      <c r="BD31" s="17" t="str">
        <f t="shared" si="30"/>
        <v>22:00</v>
      </c>
      <c r="BF31" s="58" t="str">
        <f t="shared" si="31"/>
        <v/>
      </c>
      <c r="BG31" s="59" t="str">
        <f t="shared" si="62"/>
        <v/>
      </c>
      <c r="BH31" s="59" t="str">
        <f t="shared" si="63"/>
        <v/>
      </c>
      <c r="BI31" s="59" t="str">
        <f t="shared" si="64"/>
        <v/>
      </c>
      <c r="BJ31" s="59" t="str">
        <f t="shared" si="65"/>
        <v/>
      </c>
      <c r="BK31" s="59" t="str">
        <f t="shared" si="66"/>
        <v/>
      </c>
      <c r="BL31" s="59" t="str">
        <f t="shared" si="67"/>
        <v/>
      </c>
      <c r="BM31" s="60" t="str">
        <f t="shared" si="68"/>
        <v/>
      </c>
      <c r="BO31" s="82" t="str">
        <f t="shared" si="32"/>
        <v/>
      </c>
      <c r="BP31" s="83" t="str">
        <f t="shared" si="69"/>
        <v/>
      </c>
      <c r="BQ31" s="83" t="str">
        <f t="shared" si="70"/>
        <v/>
      </c>
      <c r="BR31" s="83" t="str">
        <f t="shared" si="71"/>
        <v/>
      </c>
      <c r="BS31" s="83" t="str">
        <f t="shared" si="72"/>
        <v/>
      </c>
      <c r="BT31" s="83" t="str">
        <f t="shared" si="73"/>
        <v/>
      </c>
      <c r="BU31" s="83" t="str">
        <f t="shared" si="74"/>
        <v/>
      </c>
      <c r="BV31" s="84" t="str">
        <f t="shared" si="75"/>
        <v/>
      </c>
      <c r="BX31" s="95" t="s">
        <v>47</v>
      </c>
      <c r="BZ31" s="96">
        <f ca="1">IF(CB31="Sat", CC31+2, IF(CB31="Sun", CC31+1, CC31))</f>
        <v>45658</v>
      </c>
      <c r="CA31" s="97"/>
      <c r="CB31" s="88" t="str">
        <f t="shared" ref="CB31:CB38" ca="1" si="76">TEXT(CC31, "ddd")</f>
        <v>Wed</v>
      </c>
      <c r="CC31" s="98">
        <f ca="1">DATE(BZ30, MONTH(1), DAY(1))</f>
        <v>45658</v>
      </c>
      <c r="CE31" s="16" t="s">
        <v>15</v>
      </c>
      <c r="CF31" s="16">
        <v>0</v>
      </c>
      <c r="CG31" s="16">
        <v>0</v>
      </c>
      <c r="CH31" s="16">
        <v>3</v>
      </c>
      <c r="CJ31" s="89">
        <f t="shared" ca="1" si="40"/>
        <v>44686</v>
      </c>
      <c r="CK31" s="17" t="str">
        <f t="shared" ca="1" si="16"/>
        <v>Thu</v>
      </c>
      <c r="CL31" s="118" cm="1">
        <f t="array" aca="1" ref="CL31" ca="1">IFERROR(INDEX($BO$6:$BV$6, $BN$6, MATCH($CK31, $BO$8:$BV$8, 0)), 0)</f>
        <v>0.28385416666666663</v>
      </c>
      <c r="CN31" s="6">
        <f t="shared" ca="1" si="46"/>
        <v>5</v>
      </c>
      <c r="CO31" s="118">
        <f ca="1">SUMIF($CN$9:$CN31, $CN31, $CL$9:$CL$9)</f>
        <v>1.1354166666666665</v>
      </c>
      <c r="CP31" s="140" t="str">
        <f ca="1">IFERROR(INDEX('Current Jobs'!$W$11:$W$510, MATCH($CN31, 'Current Jobs'!$T$11:$T$510, 0)), "")</f>
        <v/>
      </c>
      <c r="CQ31" s="17" t="str">
        <f t="shared" ca="1" si="17"/>
        <v/>
      </c>
      <c r="CR31" s="17" t="str">
        <f t="shared" ca="1" si="41"/>
        <v/>
      </c>
      <c r="CS31" s="17" t="str">
        <f t="shared" ca="1" si="42"/>
        <v/>
      </c>
      <c r="CT31" s="17" t="str">
        <f t="shared" ca="1" si="42"/>
        <v/>
      </c>
      <c r="CV31" s="118" t="str" cm="1">
        <f t="array" aca="1" ref="CV31" ca="1">IF($CN31&gt;$CV$6, "", IFERROR(INDEX($BO$4:$BV$4, $BN$4, MATCH($CK31, $BO$8:$BV$8, 0)), 0))</f>
        <v/>
      </c>
      <c r="CX31" s="118" t="str">
        <f t="shared" ca="1" si="43"/>
        <v/>
      </c>
    </row>
    <row r="32" spans="1:102" x14ac:dyDescent="0.25">
      <c r="A32" s="2"/>
      <c r="B32" s="30">
        <v>0.95833333333333404</v>
      </c>
      <c r="C32" s="73"/>
      <c r="D32" s="74"/>
      <c r="E32" s="74"/>
      <c r="F32" s="74"/>
      <c r="G32" s="74"/>
      <c r="H32" s="74"/>
      <c r="I32" s="74"/>
      <c r="J32" s="75"/>
      <c r="K32" s="2"/>
      <c r="L32" s="73"/>
      <c r="M32" s="74"/>
      <c r="N32" s="74"/>
      <c r="O32" s="74"/>
      <c r="P32" s="74"/>
      <c r="Q32" s="74"/>
      <c r="R32" s="74"/>
      <c r="S32" s="75"/>
      <c r="T32" s="2"/>
      <c r="U32" s="66"/>
      <c r="V32" s="2"/>
      <c r="Y32" s="18" t="str">
        <f t="shared" si="18"/>
        <v>23:00</v>
      </c>
      <c r="AA32" s="18" t="str">
        <f t="shared" si="19"/>
        <v/>
      </c>
      <c r="AC32" s="42" t="str">
        <f t="shared" si="20"/>
        <v/>
      </c>
      <c r="AD32" s="43" t="str">
        <f t="shared" si="48"/>
        <v/>
      </c>
      <c r="AE32" s="43" t="str">
        <f t="shared" si="49"/>
        <v/>
      </c>
      <c r="AF32" s="43" t="str">
        <f t="shared" si="50"/>
        <v/>
      </c>
      <c r="AG32" s="43" t="str">
        <f t="shared" si="51"/>
        <v/>
      </c>
      <c r="AH32" s="43" t="str">
        <f t="shared" si="52"/>
        <v/>
      </c>
      <c r="AI32" s="43" t="str">
        <f t="shared" si="53"/>
        <v/>
      </c>
      <c r="AJ32" s="44" t="str">
        <f t="shared" si="54"/>
        <v/>
      </c>
      <c r="AL32" s="42" t="str">
        <f t="shared" si="28"/>
        <v/>
      </c>
      <c r="AM32" s="43" t="str">
        <f t="shared" si="55"/>
        <v/>
      </c>
      <c r="AN32" s="43" t="str">
        <f t="shared" si="56"/>
        <v/>
      </c>
      <c r="AO32" s="43" t="str">
        <f t="shared" si="57"/>
        <v/>
      </c>
      <c r="AP32" s="43" t="str">
        <f t="shared" si="58"/>
        <v/>
      </c>
      <c r="AQ32" s="43" t="str">
        <f t="shared" si="59"/>
        <v/>
      </c>
      <c r="AR32" s="43" t="str">
        <f t="shared" si="60"/>
        <v/>
      </c>
      <c r="AS32" s="44" t="str">
        <f t="shared" si="61"/>
        <v/>
      </c>
      <c r="AU32" s="47" t="str">
        <f t="shared" si="29"/>
        <v/>
      </c>
      <c r="AV32" s="52" t="str">
        <f t="shared" si="7"/>
        <v/>
      </c>
      <c r="AW32" s="52" t="str">
        <f t="shared" si="8"/>
        <v/>
      </c>
      <c r="AX32" s="52" t="str">
        <f t="shared" si="9"/>
        <v/>
      </c>
      <c r="AY32" s="52" t="str">
        <f t="shared" si="10"/>
        <v/>
      </c>
      <c r="AZ32" s="52" t="str">
        <f t="shared" si="11"/>
        <v/>
      </c>
      <c r="BA32" s="52" t="str">
        <f t="shared" si="12"/>
        <v/>
      </c>
      <c r="BB32" s="53" t="str">
        <f t="shared" si="13"/>
        <v/>
      </c>
      <c r="BD32" s="18" t="str">
        <f t="shared" si="30"/>
        <v>23:00</v>
      </c>
      <c r="BF32" s="61" t="str">
        <f t="shared" si="31"/>
        <v/>
      </c>
      <c r="BG32" s="62" t="str">
        <f t="shared" si="62"/>
        <v/>
      </c>
      <c r="BH32" s="62" t="str">
        <f t="shared" si="63"/>
        <v/>
      </c>
      <c r="BI32" s="62" t="str">
        <f t="shared" si="64"/>
        <v/>
      </c>
      <c r="BJ32" s="62" t="str">
        <f t="shared" si="65"/>
        <v/>
      </c>
      <c r="BK32" s="62" t="str">
        <f t="shared" si="66"/>
        <v/>
      </c>
      <c r="BL32" s="62" t="str">
        <f t="shared" si="67"/>
        <v/>
      </c>
      <c r="BM32" s="63" t="str">
        <f t="shared" si="68"/>
        <v/>
      </c>
      <c r="BO32" s="85" t="str">
        <f t="shared" si="32"/>
        <v/>
      </c>
      <c r="BP32" s="86" t="str">
        <f t="shared" si="69"/>
        <v/>
      </c>
      <c r="BQ32" s="86" t="str">
        <f t="shared" si="70"/>
        <v/>
      </c>
      <c r="BR32" s="86" t="str">
        <f t="shared" si="71"/>
        <v/>
      </c>
      <c r="BS32" s="86" t="str">
        <f t="shared" si="72"/>
        <v/>
      </c>
      <c r="BT32" s="86" t="str">
        <f t="shared" si="73"/>
        <v/>
      </c>
      <c r="BU32" s="86" t="str">
        <f t="shared" si="74"/>
        <v/>
      </c>
      <c r="BV32" s="87" t="str">
        <f t="shared" si="75"/>
        <v/>
      </c>
      <c r="BX32" s="99" t="s">
        <v>48</v>
      </c>
      <c r="BZ32" s="100">
        <f ca="1">CC32-INDEX(CH31:CH37, MATCH(CB32, CE31:CE37, 0))</f>
        <v>45765</v>
      </c>
      <c r="CA32" s="97"/>
      <c r="CB32" s="89" t="str">
        <f t="shared" ca="1" si="76"/>
        <v>Sun</v>
      </c>
      <c r="CC32" s="101">
        <f ca="1">DATE(YEAR(CC31),MONTH(DATE(YEAR(CC31),MONTH(1),DAY(1)))+((INT(((MOD((19*(MOD(YEAR(CC31),19))+(INT(YEAR(CC31)/100))-(INT(INT(YEAR(CC31)/100)/4))-(INT(((INT(YEAR(CC31)/100))-(INT(((INT(YEAR(CC31)/100))+8)/25))+1)/3))+15),30))+(MOD((32+2*(MOD(INT(YEAR(CC31)/100),4))+2*(INT((MOD(YEAR(CC31),100))/4))-(MOD((19*(MOD(YEAR(CC31),19))+(INT(YEAR(CC31)/100))-(INT(INT(YEAR(CC31)/100)/4))-(INT(((INT(YEAR(CC31)/100))-(INT(((INT(YEAR(CC31)/100))+8)/25))+1)/3))+15),30))-(MOD((MOD(YEAR(CC31),100)),4))),7))-7*(INT(((MOD(YEAR(CC31),19))+11*(MOD((19*(MOD(YEAR(CC31),19))+(INT(YEAR(CC31)/100))-(INT(INT(YEAR(CC31)/100)/4))-(INT(((INT(YEAR(CC31)/100))-(INT(((INT(YEAR(CC31)/100))+8)/25))+1)/3))+15),30))+22*(MOD((32+2*(MOD(INT(YEAR(CC31)/100),4))+2*(INT((MOD(YEAR(CC31),100))/4))-(MOD((19*(MOD(YEAR(CC31),19))+(INT(YEAR(CC31)/100))-(INT(INT(YEAR(CC31)/100)/4))-(INT(((INT(YEAR(CC31)/100))-(INT(((INT(YEAR(CC31)/100))+8)/25))+1)/3))+15),30))-(MOD((MOD(YEAR(CC31),100)),4))),7)))/451))+114)/31))-1),DAY(DATE(YEAR(CC31),MONTH(1),DAY(1)))+(((MOD(((MOD((19*(MOD(YEAR(CC31),19))+(INT(YEAR(CC31)/100))-(INT(INT(YEAR(CC31)/100)/4))-(INT(((INT(YEAR(CC31)/100))-(INT(((INT(YEAR(CC31)/100))+8)/25))+1)/3))+15),30))+(MOD((32+2*(MOD(INT(YEAR(CC31)/100),4))+2*(INT((MOD(YEAR(CC31),100))/4))-(MOD((19*(MOD(YEAR(CC31),19))+(INT(YEAR(CC31)/100))-(INT(INT(YEAR(CC31)/100)/4))-(INT(((INT(YEAR(CC31)/100))-(INT(((INT(YEAR(CC31)/100))+8)/25))+1)/3))+15),30))-(MOD((MOD(YEAR(CC31),100)),4))),7))-7*(INT(((MOD(YEAR(CC31),19))+11*(MOD((19*(MOD(YEAR(CC31),19))+(INT(YEAR(CC31)/100))-(INT(INT(YEAR(CC31)/100)/4))-(INT(((INT(YEAR(CC31)/100))-(INT(((INT(YEAR(CC31)/100))+8)/25))+1)/3))+15),30))+22*(MOD((32+2*(MOD(INT(YEAR(CC31)/100),4))+2*(INT((MOD(YEAR(CC31),100))/4))-(MOD((19*(MOD(YEAR(CC31),19))+(INT(YEAR(CC31)/100))-(INT(INT(YEAR(CC31)/100)/4))-(INT(((INT(YEAR(CC31)/100))-(INT(((INT(YEAR(CC31)/100))+8)/25))+1)/3))+15),30))-(MOD((MOD(YEAR(CC31),100)),4))),7)))/451))+114),31))+1)-1))</f>
        <v>45767</v>
      </c>
      <c r="CE32" s="17" t="s">
        <v>16</v>
      </c>
      <c r="CF32" s="17">
        <v>1</v>
      </c>
      <c r="CG32" s="17">
        <v>6</v>
      </c>
      <c r="CH32" s="17">
        <v>4</v>
      </c>
      <c r="CJ32" s="89">
        <f t="shared" ca="1" si="40"/>
        <v>44687</v>
      </c>
      <c r="CK32" s="17" t="str">
        <f t="shared" ca="1" si="16"/>
        <v>Fri</v>
      </c>
      <c r="CL32" s="118" cm="1">
        <f t="array" aca="1" ref="CL32" ca="1">IFERROR(INDEX($BO$6:$BV$6, $BN$6, MATCH($CK32, $BO$8:$BV$8, 0)), 0)</f>
        <v>0.28385416666666663</v>
      </c>
      <c r="CN32" s="6">
        <f t="shared" ca="1" si="46"/>
        <v>5</v>
      </c>
      <c r="CO32" s="118">
        <f ca="1">SUMIF($CN$9:$CN32, $CN32, $CL$9:$CL$9)</f>
        <v>1.419270833333333</v>
      </c>
      <c r="CP32" s="140" t="str">
        <f ca="1">IFERROR(INDEX('Current Jobs'!$W$11:$W$510, MATCH($CN32, 'Current Jobs'!$T$11:$T$510, 0)), "")</f>
        <v/>
      </c>
      <c r="CQ32" s="17" t="str">
        <f t="shared" ca="1" si="17"/>
        <v/>
      </c>
      <c r="CR32" s="17" t="str">
        <f t="shared" ca="1" si="41"/>
        <v/>
      </c>
      <c r="CS32" s="17" t="str">
        <f t="shared" ca="1" si="42"/>
        <v/>
      </c>
      <c r="CT32" s="17" t="str">
        <f t="shared" ca="1" si="42"/>
        <v/>
      </c>
      <c r="CV32" s="118" t="str" cm="1">
        <f t="array" aca="1" ref="CV32" ca="1">IF($CN32&gt;$CV$6, "", IFERROR(INDEX($BO$4:$BV$4, $BN$4, MATCH($CK32, $BO$8:$BV$8, 0)), 0))</f>
        <v/>
      </c>
      <c r="CX32" s="118" t="str">
        <f t="shared" ca="1" si="43"/>
        <v/>
      </c>
    </row>
    <row r="33" spans="1:102" x14ac:dyDescent="0.25">
      <c r="A33" s="2"/>
      <c r="B33" s="27"/>
      <c r="C33" s="2"/>
      <c r="D33" s="2"/>
      <c r="E33" s="2"/>
      <c r="F33" s="2"/>
      <c r="G33" s="2"/>
      <c r="H33" s="2"/>
      <c r="I33" s="2"/>
      <c r="J33" s="2"/>
      <c r="K33" s="2"/>
      <c r="L33" s="2"/>
      <c r="M33" s="2"/>
      <c r="N33" s="2"/>
      <c r="O33" s="2"/>
      <c r="P33" s="2"/>
      <c r="Q33" s="2"/>
      <c r="R33" s="2"/>
      <c r="S33" s="2"/>
      <c r="T33" s="2"/>
      <c r="U33" s="2"/>
      <c r="V33" s="2"/>
      <c r="BX33" s="99" t="s">
        <v>49</v>
      </c>
      <c r="BZ33" s="100">
        <f ca="1">BZ32+3</f>
        <v>45768</v>
      </c>
      <c r="CA33" s="97"/>
      <c r="CB33" s="89" t="str">
        <f t="shared" ca="1" si="76"/>
        <v>Sun</v>
      </c>
      <c r="CC33" s="101">
        <f ca="1">CC32</f>
        <v>45767</v>
      </c>
      <c r="CE33" s="17" t="s">
        <v>17</v>
      </c>
      <c r="CF33" s="17">
        <v>2</v>
      </c>
      <c r="CG33" s="17">
        <v>5</v>
      </c>
      <c r="CH33" s="17">
        <v>5</v>
      </c>
      <c r="CJ33" s="89">
        <f t="shared" ca="1" si="40"/>
        <v>44688</v>
      </c>
      <c r="CK33" s="17" t="str">
        <f t="shared" ca="1" si="16"/>
        <v>Sat</v>
      </c>
      <c r="CL33" s="118" cm="1">
        <f t="array" aca="1" ref="CL33" ca="1">IFERROR(INDEX($BO$6:$BV$6, $BN$6, MATCH($CK33, $BO$8:$BV$8, 0)), 0)</f>
        <v>0</v>
      </c>
      <c r="CN33" s="6">
        <f t="shared" ca="1" si="46"/>
        <v>5</v>
      </c>
      <c r="CO33" s="118">
        <f ca="1">SUMIF($CN$9:$CN33, $CN33, $CL$9:$CL$9)</f>
        <v>1.419270833333333</v>
      </c>
      <c r="CP33" s="140" t="str">
        <f ca="1">IFERROR(INDEX('Current Jobs'!$W$11:$W$510, MATCH($CN33, 'Current Jobs'!$T$11:$T$510, 0)), "")</f>
        <v/>
      </c>
      <c r="CQ33" s="17" t="str">
        <f t="shared" ca="1" si="17"/>
        <v/>
      </c>
      <c r="CR33" s="17" t="str">
        <f t="shared" ca="1" si="41"/>
        <v/>
      </c>
      <c r="CS33" s="17" t="str">
        <f t="shared" ca="1" si="42"/>
        <v/>
      </c>
      <c r="CT33" s="17" t="str">
        <f t="shared" ca="1" si="42"/>
        <v/>
      </c>
      <c r="CV33" s="118" t="str" cm="1">
        <f t="array" aca="1" ref="CV33" ca="1">IF($CN33&gt;$CV$6, "", IFERROR(INDEX($BO$4:$BV$4, $BN$4, MATCH($CK33, $BO$8:$BV$8, 0)), 0))</f>
        <v/>
      </c>
      <c r="CX33" s="118" t="str">
        <f t="shared" ca="1" si="43"/>
        <v/>
      </c>
    </row>
    <row r="34" spans="1:102" hidden="1" x14ac:dyDescent="0.25">
      <c r="BX34" s="99" t="s">
        <v>50</v>
      </c>
      <c r="BZ34" s="100">
        <f ca="1">CC34+INDEX(CG31:CG37, MATCH(CB34, CE31:CE37, 0))</f>
        <v>45782</v>
      </c>
      <c r="CA34" s="97"/>
      <c r="CB34" s="89" t="str">
        <f t="shared" ca="1" si="76"/>
        <v>Thu</v>
      </c>
      <c r="CC34" s="101">
        <f ca="1">DATE(BZ30, 5, 1)</f>
        <v>45778</v>
      </c>
      <c r="CE34" s="17" t="s">
        <v>18</v>
      </c>
      <c r="CF34" s="17">
        <v>3</v>
      </c>
      <c r="CG34" s="17">
        <v>4</v>
      </c>
      <c r="CH34" s="17">
        <v>6</v>
      </c>
      <c r="CJ34" s="89">
        <f t="shared" ca="1" si="40"/>
        <v>44689</v>
      </c>
      <c r="CK34" s="17" t="str">
        <f t="shared" ca="1" si="16"/>
        <v>Sun</v>
      </c>
      <c r="CL34" s="118" cm="1">
        <f t="array" aca="1" ref="CL34" ca="1">IFERROR(INDEX($BO$6:$BV$6, $BN$6, MATCH($CK34, $BO$8:$BV$8, 0)), 0)</f>
        <v>0</v>
      </c>
      <c r="CN34" s="6">
        <f t="shared" ca="1" si="46"/>
        <v>5</v>
      </c>
      <c r="CO34" s="118">
        <f ca="1">SUMIF($CN$9:$CN34, $CN34, $CL$9:$CL$9)</f>
        <v>1.419270833333333</v>
      </c>
      <c r="CP34" s="140" t="str">
        <f ca="1">IFERROR(INDEX('Current Jobs'!$W$11:$W$510, MATCH($CN34, 'Current Jobs'!$T$11:$T$510, 0)), "")</f>
        <v/>
      </c>
      <c r="CQ34" s="17" t="str">
        <f t="shared" ca="1" si="17"/>
        <v/>
      </c>
      <c r="CR34" s="17" t="str">
        <f t="shared" ca="1" si="41"/>
        <v/>
      </c>
      <c r="CS34" s="17" t="str">
        <f t="shared" ca="1" si="42"/>
        <v/>
      </c>
      <c r="CT34" s="17" t="str">
        <f t="shared" ca="1" si="42"/>
        <v/>
      </c>
      <c r="CV34" s="118" t="str" cm="1">
        <f t="array" aca="1" ref="CV34" ca="1">IF($CN34&gt;$CV$6, "", IFERROR(INDEX($BO$4:$BV$4, $BN$4, MATCH($CK34, $BO$8:$BV$8, 0)), 0))</f>
        <v/>
      </c>
      <c r="CX34" s="118" t="str">
        <f t="shared" ca="1" si="43"/>
        <v/>
      </c>
    </row>
    <row r="35" spans="1:102" hidden="1" x14ac:dyDescent="0.25">
      <c r="BX35" s="99" t="s">
        <v>51</v>
      </c>
      <c r="BZ35" s="100">
        <f ca="1">CC35-INDEX(CF31:CF37, MATCH(CB35, CE31:CE37, 0))</f>
        <v>45803</v>
      </c>
      <c r="CA35" s="97"/>
      <c r="CB35" s="89" t="str">
        <f t="shared" ca="1" si="76"/>
        <v>Sat</v>
      </c>
      <c r="CC35" s="101">
        <f ca="1">DATE(BZ30, 5, 31)</f>
        <v>45808</v>
      </c>
      <c r="CE35" s="17" t="s">
        <v>19</v>
      </c>
      <c r="CF35" s="17">
        <v>4</v>
      </c>
      <c r="CG35" s="17">
        <v>3</v>
      </c>
      <c r="CH35" s="17">
        <v>0</v>
      </c>
      <c r="CJ35" s="89">
        <f t="shared" ca="1" si="40"/>
        <v>44690</v>
      </c>
      <c r="CK35" s="17" t="str">
        <f t="shared" ca="1" si="16"/>
        <v>Mon</v>
      </c>
      <c r="CL35" s="118" cm="1">
        <f t="array" aca="1" ref="CL35" ca="1">IFERROR(INDEX($BO$6:$BV$6, $BN$6, MATCH($CK35, $BO$8:$BV$8, 0)), 0)</f>
        <v>0.28385416666666663</v>
      </c>
      <c r="CN35" s="6">
        <f t="shared" ca="1" si="46"/>
        <v>5</v>
      </c>
      <c r="CO35" s="118">
        <f ca="1">SUMIF($CN$9:$CN35, $CN35, $CL$9:$CL$9)</f>
        <v>1.7031249999999996</v>
      </c>
      <c r="CP35" s="140" t="str">
        <f ca="1">IFERROR(INDEX('Current Jobs'!$W$11:$W$510, MATCH($CN35, 'Current Jobs'!$T$11:$T$510, 0)), "")</f>
        <v/>
      </c>
      <c r="CQ35" s="17" t="str">
        <f t="shared" ca="1" si="17"/>
        <v/>
      </c>
      <c r="CR35" s="17" t="str">
        <f t="shared" ca="1" si="41"/>
        <v/>
      </c>
      <c r="CS35" s="17" t="str">
        <f t="shared" ca="1" si="42"/>
        <v/>
      </c>
      <c r="CT35" s="17" t="str">
        <f t="shared" ca="1" si="42"/>
        <v/>
      </c>
      <c r="CV35" s="118" t="str" cm="1">
        <f t="array" aca="1" ref="CV35" ca="1">IF($CN35&gt;$CV$6, "", IFERROR(INDEX($BO$4:$BV$4, $BN$4, MATCH($CK35, $BO$8:$BV$8, 0)), 0))</f>
        <v/>
      </c>
      <c r="CX35" s="118" t="str">
        <f t="shared" ca="1" si="43"/>
        <v/>
      </c>
    </row>
    <row r="36" spans="1:102" hidden="1" x14ac:dyDescent="0.25">
      <c r="BX36" s="99" t="s">
        <v>52</v>
      </c>
      <c r="BZ36" s="100">
        <f ca="1">CC36-INDEX(CF31:CF37, MATCH(CB36, CE31:CE37, 0))</f>
        <v>45894</v>
      </c>
      <c r="CA36" s="97"/>
      <c r="CB36" s="89" t="str">
        <f t="shared" ca="1" si="76"/>
        <v>Sun</v>
      </c>
      <c r="CC36" s="101">
        <f ca="1">DATE(BZ30, 8, 31)</f>
        <v>45900</v>
      </c>
      <c r="CE36" s="17" t="s">
        <v>20</v>
      </c>
      <c r="CF36" s="17">
        <v>5</v>
      </c>
      <c r="CG36" s="17">
        <v>2</v>
      </c>
      <c r="CH36" s="17">
        <v>1</v>
      </c>
      <c r="CJ36" s="89">
        <f t="shared" ca="1" si="40"/>
        <v>44691</v>
      </c>
      <c r="CK36" s="17" t="str">
        <f t="shared" ca="1" si="16"/>
        <v>Tue</v>
      </c>
      <c r="CL36" s="118" cm="1">
        <f t="array" aca="1" ref="CL36" ca="1">IFERROR(INDEX($BO$6:$BV$6, $BN$6, MATCH($CK36, $BO$8:$BV$8, 0)), 0)</f>
        <v>0.28385416666666663</v>
      </c>
      <c r="CN36" s="6">
        <f t="shared" ca="1" si="46"/>
        <v>5</v>
      </c>
      <c r="CO36" s="118">
        <f ca="1">SUMIF($CN$9:$CN36, $CN36, $CL$9:$CL$9)</f>
        <v>1.9869791666666661</v>
      </c>
      <c r="CP36" s="140" t="str">
        <f ca="1">IFERROR(INDEX('Current Jobs'!$W$11:$W$510, MATCH($CN36, 'Current Jobs'!$T$11:$T$510, 0)), "")</f>
        <v/>
      </c>
      <c r="CQ36" s="17" t="str">
        <f t="shared" ca="1" si="17"/>
        <v/>
      </c>
      <c r="CR36" s="17" t="str">
        <f t="shared" ca="1" si="41"/>
        <v/>
      </c>
      <c r="CS36" s="17" t="str">
        <f t="shared" ca="1" si="42"/>
        <v/>
      </c>
      <c r="CT36" s="17" t="str">
        <f t="shared" ca="1" si="42"/>
        <v/>
      </c>
      <c r="CV36" s="118" t="str" cm="1">
        <f t="array" aca="1" ref="CV36" ca="1">IF($CN36&gt;$CV$6, "", IFERROR(INDEX($BO$4:$BV$4, $BN$4, MATCH($CK36, $BO$8:$BV$8, 0)), 0))</f>
        <v/>
      </c>
      <c r="CX36" s="118" t="str">
        <f t="shared" ca="1" si="43"/>
        <v/>
      </c>
    </row>
    <row r="37" spans="1:102" hidden="1" x14ac:dyDescent="0.25">
      <c r="BX37" s="99" t="s">
        <v>53</v>
      </c>
      <c r="BZ37" s="100">
        <f ca="1">IF(OR(CB37="Sat", CB37="Sun"), CC37+INDEX(CG31:CG37, MATCH(CB37, CE31:CE37, 0)), CC37)</f>
        <v>46016</v>
      </c>
      <c r="CA37" s="97"/>
      <c r="CB37" s="17" t="str">
        <f t="shared" ca="1" si="76"/>
        <v>Thu</v>
      </c>
      <c r="CC37" s="101">
        <f ca="1">DATE(BZ30, 12, 25)</f>
        <v>46016</v>
      </c>
      <c r="CE37" s="18" t="s">
        <v>21</v>
      </c>
      <c r="CF37" s="18">
        <v>6</v>
      </c>
      <c r="CG37" s="18">
        <v>1</v>
      </c>
      <c r="CH37" s="18">
        <v>2</v>
      </c>
      <c r="CJ37" s="89">
        <f t="shared" ca="1" si="40"/>
        <v>44692</v>
      </c>
      <c r="CK37" s="17" t="str">
        <f t="shared" ca="1" si="16"/>
        <v>Wed</v>
      </c>
      <c r="CL37" s="118" cm="1">
        <f t="array" aca="1" ref="CL37" ca="1">IFERROR(INDEX($BO$6:$BV$6, $BN$6, MATCH($CK37, $BO$8:$BV$8, 0)), 0)</f>
        <v>0.28385416666666663</v>
      </c>
      <c r="CN37" s="6">
        <f t="shared" ca="1" si="46"/>
        <v>5</v>
      </c>
      <c r="CO37" s="118">
        <f ca="1">SUMIF($CN$9:$CN37, $CN37, $CL$9:$CL$9)</f>
        <v>2.2708333333333326</v>
      </c>
      <c r="CP37" s="140" t="str">
        <f ca="1">IFERROR(INDEX('Current Jobs'!$W$11:$W$510, MATCH($CN37, 'Current Jobs'!$T$11:$T$510, 0)), "")</f>
        <v/>
      </c>
      <c r="CQ37" s="17" t="str">
        <f t="shared" ca="1" si="17"/>
        <v/>
      </c>
      <c r="CR37" s="17" t="str">
        <f t="shared" ca="1" si="41"/>
        <v/>
      </c>
      <c r="CS37" s="17" t="str">
        <f t="shared" ca="1" si="42"/>
        <v/>
      </c>
      <c r="CT37" s="17" t="str">
        <f t="shared" ca="1" si="42"/>
        <v/>
      </c>
      <c r="CV37" s="118" t="str" cm="1">
        <f t="array" aca="1" ref="CV37" ca="1">IF($CN37&gt;$CV$6, "", IFERROR(INDEX($BO$4:$BV$4, $BN$4, MATCH($CK37, $BO$8:$BV$8, 0)), 0))</f>
        <v/>
      </c>
      <c r="CX37" s="118" t="str">
        <f t="shared" ca="1" si="43"/>
        <v/>
      </c>
    </row>
    <row r="38" spans="1:102" hidden="1" x14ac:dyDescent="0.25">
      <c r="BX38" s="102" t="s">
        <v>54</v>
      </c>
      <c r="BZ38" s="103">
        <f ca="1">IF(CB37="Sat", BZ37+1, IF(CB38="Sat", CC38+INDEX(CG31:CG37, MATCH(CB38, CE31:CE37, 0)), CC38))</f>
        <v>46017</v>
      </c>
      <c r="CA38" s="97"/>
      <c r="CB38" s="18" t="str">
        <f t="shared" ca="1" si="76"/>
        <v>Fri</v>
      </c>
      <c r="CC38" s="104">
        <f ca="1">DATE(BZ30, 12, 26)</f>
        <v>46017</v>
      </c>
      <c r="CJ38" s="89">
        <f t="shared" ca="1" si="40"/>
        <v>44693</v>
      </c>
      <c r="CK38" s="17" t="str">
        <f t="shared" ca="1" si="16"/>
        <v>Thu</v>
      </c>
      <c r="CL38" s="118" cm="1">
        <f t="array" aca="1" ref="CL38" ca="1">IFERROR(INDEX($BO$6:$BV$6, $BN$6, MATCH($CK38, $BO$8:$BV$8, 0)), 0)</f>
        <v>0.28385416666666663</v>
      </c>
      <c r="CN38" s="6">
        <f t="shared" ca="1" si="46"/>
        <v>5</v>
      </c>
      <c r="CO38" s="118">
        <f ca="1">SUMIF($CN$9:$CN38, $CN38, $CL$9:$CL$9)</f>
        <v>2.5546874999999991</v>
      </c>
      <c r="CP38" s="140" t="str">
        <f ca="1">IFERROR(INDEX('Current Jobs'!$W$11:$W$510, MATCH($CN38, 'Current Jobs'!$T$11:$T$510, 0)), "")</f>
        <v/>
      </c>
      <c r="CQ38" s="17" t="str">
        <f t="shared" ca="1" si="17"/>
        <v/>
      </c>
      <c r="CR38" s="17" t="str">
        <f t="shared" ref="CR38:CR47" ca="1" si="77">IF($CN39&gt;$CN38, $CR$8, "")</f>
        <v/>
      </c>
      <c r="CS38" s="17" t="str">
        <f t="shared" ca="1" si="42"/>
        <v/>
      </c>
      <c r="CT38" s="17" t="str">
        <f t="shared" ca="1" si="42"/>
        <v/>
      </c>
      <c r="CV38" s="118" t="str" cm="1">
        <f t="array" aca="1" ref="CV38" ca="1">IF($CN38&gt;$CV$6, "", IFERROR(INDEX($BO$4:$BV$4, $BN$4, MATCH($CK38, $BO$8:$BV$8, 0)), 0))</f>
        <v/>
      </c>
      <c r="CX38" s="118" t="str">
        <f t="shared" ca="1" si="43"/>
        <v/>
      </c>
    </row>
    <row r="39" spans="1:102" hidden="1" x14ac:dyDescent="0.25">
      <c r="BX39" s="31" t="s">
        <v>42</v>
      </c>
      <c r="BY39" s="31"/>
      <c r="BZ39" s="105">
        <f ca="1">IF(BZ30="", "", BZ30+1)</f>
        <v>2026</v>
      </c>
      <c r="CA39" s="94"/>
      <c r="CB39" s="31" t="s">
        <v>41</v>
      </c>
      <c r="CC39" s="31" t="s">
        <v>40</v>
      </c>
      <c r="CE39" s="31" t="s">
        <v>43</v>
      </c>
      <c r="CF39" s="31" t="s">
        <v>44</v>
      </c>
      <c r="CG39" s="31" t="s">
        <v>45</v>
      </c>
      <c r="CH39" s="31" t="s">
        <v>46</v>
      </c>
      <c r="CJ39" s="89">
        <f ca="1">CJ38+1</f>
        <v>44694</v>
      </c>
      <c r="CK39" s="17" t="str">
        <f t="shared" ca="1" si="16"/>
        <v>Fri</v>
      </c>
      <c r="CL39" s="118" cm="1">
        <f t="array" aca="1" ref="CL39" ca="1">IFERROR(INDEX($BO$6:$BV$6, $BN$6, MATCH($CK39, $BO$8:$BV$8, 0)), 0)</f>
        <v>0.28385416666666663</v>
      </c>
      <c r="CN39" s="6">
        <f t="shared" ca="1" si="46"/>
        <v>5</v>
      </c>
      <c r="CO39" s="118">
        <f ca="1">SUMIF($CN$9:$CN39, $CN39, $CL$9:$CL$9)</f>
        <v>2.8385416666666656</v>
      </c>
      <c r="CP39" s="140" t="str">
        <f ca="1">IFERROR(INDEX('Current Jobs'!$W$11:$W$510, MATCH($CN39, 'Current Jobs'!$T$11:$T$510, 0)), "")</f>
        <v/>
      </c>
      <c r="CQ39" s="17" t="str">
        <f t="shared" ref="CQ39:CQ48" ca="1" si="78">IF($CN39&gt;$CN38, $CQ$8, "")</f>
        <v/>
      </c>
      <c r="CR39" s="17" t="str">
        <f t="shared" ca="1" si="77"/>
        <v/>
      </c>
      <c r="CS39" s="17" t="str">
        <f t="shared" ref="CS39" ca="1" si="79">IF(CQ39="", "", CONCATENATE($CN39, " - ", CQ39))</f>
        <v/>
      </c>
      <c r="CT39" s="17" t="str">
        <f t="shared" ca="1" si="42"/>
        <v/>
      </c>
      <c r="CV39" s="118" t="str" cm="1">
        <f t="array" aca="1" ref="CV39" ca="1">IF($CN39&gt;$CV$6, "", IFERROR(INDEX($BO$4:$BV$4, $BN$4, MATCH($CK39, $BO$8:$BV$8, 0)), 0))</f>
        <v/>
      </c>
      <c r="CX39" s="118" t="str">
        <f t="shared" ca="1" si="43"/>
        <v/>
      </c>
    </row>
    <row r="40" spans="1:102" hidden="1" x14ac:dyDescent="0.25">
      <c r="BX40" s="95" t="s">
        <v>47</v>
      </c>
      <c r="BZ40" s="96">
        <f ca="1">IF(CB40="Sat", CC40+2, IF(CB40="Sun", CC40+1, CC40))</f>
        <v>46023</v>
      </c>
      <c r="CA40" s="97"/>
      <c r="CB40" s="88" t="str">
        <f t="shared" ref="CB40:CB47" ca="1" si="80">TEXT(CC40, "ddd")</f>
        <v>Thu</v>
      </c>
      <c r="CC40" s="98">
        <f ca="1">DATE(BZ39, MONTH(1), DAY(1))</f>
        <v>46023</v>
      </c>
      <c r="CE40" s="16" t="s">
        <v>15</v>
      </c>
      <c r="CF40" s="16">
        <v>0</v>
      </c>
      <c r="CG40" s="16">
        <v>0</v>
      </c>
      <c r="CH40" s="16">
        <v>3</v>
      </c>
      <c r="CJ40" s="89">
        <f t="shared" ca="1" si="40"/>
        <v>44695</v>
      </c>
      <c r="CK40" s="17" t="str">
        <f t="shared" ca="1" si="16"/>
        <v>Sat</v>
      </c>
      <c r="CL40" s="118" cm="1">
        <f t="array" aca="1" ref="CL40" ca="1">IFERROR(INDEX($BO$6:$BV$6, $BN$6, MATCH($CK40, $BO$8:$BV$8, 0)), 0)</f>
        <v>0</v>
      </c>
      <c r="CN40" s="6">
        <f t="shared" ref="CN40:CN48" ca="1" si="81">IF($CO39&gt;=$CP39, $CN39+1, $CN39)</f>
        <v>5</v>
      </c>
      <c r="CO40" s="118">
        <f ca="1">SUMIF($CN$9:$CN40, $CN40, $CL$9:$CL$9)</f>
        <v>2.8385416666666656</v>
      </c>
      <c r="CP40" s="140" t="str">
        <f ca="1">IFERROR(INDEX('Current Jobs'!$W$11:$W$510, MATCH($CN40, 'Current Jobs'!$T$11:$T$510, 0)), "")</f>
        <v/>
      </c>
      <c r="CQ40" s="17" t="str">
        <f t="shared" ca="1" si="78"/>
        <v/>
      </c>
      <c r="CR40" s="17" t="str">
        <f t="shared" ca="1" si="77"/>
        <v/>
      </c>
      <c r="CS40" s="17" t="str">
        <f t="shared" ca="1" si="42"/>
        <v/>
      </c>
      <c r="CT40" s="17" t="str">
        <f t="shared" ca="1" si="42"/>
        <v/>
      </c>
      <c r="CV40" s="118" t="str" cm="1">
        <f t="array" aca="1" ref="CV40" ca="1">IF($CN40&gt;$CV$6, "", IFERROR(INDEX($BO$4:$BV$4, $BN$4, MATCH($CK40, $BO$8:$BV$8, 0)), 0))</f>
        <v/>
      </c>
      <c r="CX40" s="118" t="str">
        <f t="shared" ca="1" si="43"/>
        <v/>
      </c>
    </row>
    <row r="41" spans="1:102" hidden="1" x14ac:dyDescent="0.25">
      <c r="BX41" s="99" t="s">
        <v>48</v>
      </c>
      <c r="BZ41" s="100">
        <f ca="1">CC41-INDEX(CH40:CH46, MATCH(CB41, CE40:CE46, 0))</f>
        <v>46115</v>
      </c>
      <c r="CA41" s="97"/>
      <c r="CB41" s="89" t="str">
        <f t="shared" ca="1" si="80"/>
        <v>Sun</v>
      </c>
      <c r="CC41" s="101">
        <f ca="1">DATE(YEAR(CC40),MONTH(DATE(YEAR(CC40),MONTH(1),DAY(1)))+((INT(((MOD((19*(MOD(YEAR(CC40),19))+(INT(YEAR(CC40)/100))-(INT(INT(YEAR(CC40)/100)/4))-(INT(((INT(YEAR(CC40)/100))-(INT(((INT(YEAR(CC40)/100))+8)/25))+1)/3))+15),30))+(MOD((32+2*(MOD(INT(YEAR(CC40)/100),4))+2*(INT((MOD(YEAR(CC40),100))/4))-(MOD((19*(MOD(YEAR(CC40),19))+(INT(YEAR(CC40)/100))-(INT(INT(YEAR(CC40)/100)/4))-(INT(((INT(YEAR(CC40)/100))-(INT(((INT(YEAR(CC40)/100))+8)/25))+1)/3))+15),30))-(MOD((MOD(YEAR(CC40),100)),4))),7))-7*(INT(((MOD(YEAR(CC40),19))+11*(MOD((19*(MOD(YEAR(CC40),19))+(INT(YEAR(CC40)/100))-(INT(INT(YEAR(CC40)/100)/4))-(INT(((INT(YEAR(CC40)/100))-(INT(((INT(YEAR(CC40)/100))+8)/25))+1)/3))+15),30))+22*(MOD((32+2*(MOD(INT(YEAR(CC40)/100),4))+2*(INT((MOD(YEAR(CC40),100))/4))-(MOD((19*(MOD(YEAR(CC40),19))+(INT(YEAR(CC40)/100))-(INT(INT(YEAR(CC40)/100)/4))-(INT(((INT(YEAR(CC40)/100))-(INT(((INT(YEAR(CC40)/100))+8)/25))+1)/3))+15),30))-(MOD((MOD(YEAR(CC40),100)),4))),7)))/451))+114)/31))-1),DAY(DATE(YEAR(CC40),MONTH(1),DAY(1)))+(((MOD(((MOD((19*(MOD(YEAR(CC40),19))+(INT(YEAR(CC40)/100))-(INT(INT(YEAR(CC40)/100)/4))-(INT(((INT(YEAR(CC40)/100))-(INT(((INT(YEAR(CC40)/100))+8)/25))+1)/3))+15),30))+(MOD((32+2*(MOD(INT(YEAR(CC40)/100),4))+2*(INT((MOD(YEAR(CC40),100))/4))-(MOD((19*(MOD(YEAR(CC40),19))+(INT(YEAR(CC40)/100))-(INT(INT(YEAR(CC40)/100)/4))-(INT(((INT(YEAR(CC40)/100))-(INT(((INT(YEAR(CC40)/100))+8)/25))+1)/3))+15),30))-(MOD((MOD(YEAR(CC40),100)),4))),7))-7*(INT(((MOD(YEAR(CC40),19))+11*(MOD((19*(MOD(YEAR(CC40),19))+(INT(YEAR(CC40)/100))-(INT(INT(YEAR(CC40)/100)/4))-(INT(((INT(YEAR(CC40)/100))-(INT(((INT(YEAR(CC40)/100))+8)/25))+1)/3))+15),30))+22*(MOD((32+2*(MOD(INT(YEAR(CC40)/100),4))+2*(INT((MOD(YEAR(CC40),100))/4))-(MOD((19*(MOD(YEAR(CC40),19))+(INT(YEAR(CC40)/100))-(INT(INT(YEAR(CC40)/100)/4))-(INT(((INT(YEAR(CC40)/100))-(INT(((INT(YEAR(CC40)/100))+8)/25))+1)/3))+15),30))-(MOD((MOD(YEAR(CC40),100)),4))),7)))/451))+114),31))+1)-1))</f>
        <v>46117</v>
      </c>
      <c r="CE41" s="17" t="s">
        <v>16</v>
      </c>
      <c r="CF41" s="17">
        <v>1</v>
      </c>
      <c r="CG41" s="17">
        <v>6</v>
      </c>
      <c r="CH41" s="17">
        <v>4</v>
      </c>
      <c r="CJ41" s="89">
        <f t="shared" ca="1" si="40"/>
        <v>44696</v>
      </c>
      <c r="CK41" s="17" t="str">
        <f t="shared" ca="1" si="16"/>
        <v>Sun</v>
      </c>
      <c r="CL41" s="118" cm="1">
        <f t="array" aca="1" ref="CL41" ca="1">IFERROR(INDEX($BO$6:$BV$6, $BN$6, MATCH($CK41, $BO$8:$BV$8, 0)), 0)</f>
        <v>0</v>
      </c>
      <c r="CN41" s="6">
        <f t="shared" ca="1" si="81"/>
        <v>5</v>
      </c>
      <c r="CO41" s="118">
        <f ca="1">SUMIF($CN$9:$CN41, $CN41, $CL$9:$CL$9)</f>
        <v>2.8385416666666656</v>
      </c>
      <c r="CP41" s="140" t="str">
        <f ca="1">IFERROR(INDEX('Current Jobs'!$W$11:$W$510, MATCH($CN41, 'Current Jobs'!$T$11:$T$510, 0)), "")</f>
        <v/>
      </c>
      <c r="CQ41" s="17" t="str">
        <f t="shared" ca="1" si="78"/>
        <v/>
      </c>
      <c r="CR41" s="17" t="str">
        <f t="shared" ca="1" si="77"/>
        <v/>
      </c>
      <c r="CS41" s="17" t="str">
        <f t="shared" ca="1" si="42"/>
        <v/>
      </c>
      <c r="CT41" s="17" t="str">
        <f t="shared" ca="1" si="42"/>
        <v/>
      </c>
      <c r="CV41" s="118" t="str" cm="1">
        <f t="array" aca="1" ref="CV41" ca="1">IF($CN41&gt;$CV$6, "", IFERROR(INDEX($BO$4:$BV$4, $BN$4, MATCH($CK41, $BO$8:$BV$8, 0)), 0))</f>
        <v/>
      </c>
      <c r="CX41" s="118" t="str">
        <f t="shared" ca="1" si="43"/>
        <v/>
      </c>
    </row>
    <row r="42" spans="1:102" hidden="1" x14ac:dyDescent="0.25">
      <c r="BX42" s="99" t="s">
        <v>49</v>
      </c>
      <c r="BZ42" s="100">
        <f ca="1">BZ41+3</f>
        <v>46118</v>
      </c>
      <c r="CA42" s="97"/>
      <c r="CB42" s="89" t="str">
        <f t="shared" ca="1" si="80"/>
        <v>Sun</v>
      </c>
      <c r="CC42" s="101">
        <f ca="1">CC41</f>
        <v>46117</v>
      </c>
      <c r="CE42" s="17" t="s">
        <v>17</v>
      </c>
      <c r="CF42" s="17">
        <v>2</v>
      </c>
      <c r="CG42" s="17">
        <v>5</v>
      </c>
      <c r="CH42" s="17">
        <v>5</v>
      </c>
      <c r="CJ42" s="89">
        <f t="shared" ca="1" si="40"/>
        <v>44697</v>
      </c>
      <c r="CK42" s="17" t="str">
        <f t="shared" ca="1" si="16"/>
        <v>Mon</v>
      </c>
      <c r="CL42" s="118" cm="1">
        <f t="array" aca="1" ref="CL42" ca="1">IFERROR(INDEX($BO$6:$BV$6, $BN$6, MATCH($CK42, $BO$8:$BV$8, 0)), 0)</f>
        <v>0.28385416666666663</v>
      </c>
      <c r="CN42" s="6">
        <f t="shared" ca="1" si="81"/>
        <v>5</v>
      </c>
      <c r="CO42" s="118">
        <f ca="1">SUMIF($CN$9:$CN42, $CN42, $CL$9:$CL$9)</f>
        <v>3.1223958333333321</v>
      </c>
      <c r="CP42" s="140" t="str">
        <f ca="1">IFERROR(INDEX('Current Jobs'!$W$11:$W$510, MATCH($CN42, 'Current Jobs'!$T$11:$T$510, 0)), "")</f>
        <v/>
      </c>
      <c r="CQ42" s="17" t="str">
        <f t="shared" ca="1" si="78"/>
        <v/>
      </c>
      <c r="CR42" s="17" t="str">
        <f t="shared" ca="1" si="77"/>
        <v/>
      </c>
      <c r="CS42" s="17" t="str">
        <f t="shared" ca="1" si="42"/>
        <v/>
      </c>
      <c r="CT42" s="17" t="str">
        <f t="shared" ca="1" si="42"/>
        <v/>
      </c>
      <c r="CV42" s="118" t="str" cm="1">
        <f t="array" aca="1" ref="CV42" ca="1">IF($CN42&gt;$CV$6, "", IFERROR(INDEX($BO$4:$BV$4, $BN$4, MATCH($CK42, $BO$8:$BV$8, 0)), 0))</f>
        <v/>
      </c>
      <c r="CX42" s="118" t="str">
        <f t="shared" ca="1" si="43"/>
        <v/>
      </c>
    </row>
    <row r="43" spans="1:102" hidden="1" x14ac:dyDescent="0.25">
      <c r="BX43" s="99" t="s">
        <v>50</v>
      </c>
      <c r="BZ43" s="100">
        <f ca="1">CC43+INDEX(CG40:CG46, MATCH(CB43, CE40:CE46, 0))</f>
        <v>46146</v>
      </c>
      <c r="CA43" s="97"/>
      <c r="CB43" s="89" t="str">
        <f t="shared" ca="1" si="80"/>
        <v>Fri</v>
      </c>
      <c r="CC43" s="101">
        <f ca="1">DATE(BZ39, 5, 1)</f>
        <v>46143</v>
      </c>
      <c r="CE43" s="17" t="s">
        <v>18</v>
      </c>
      <c r="CF43" s="17">
        <v>3</v>
      </c>
      <c r="CG43" s="17">
        <v>4</v>
      </c>
      <c r="CH43" s="17">
        <v>6</v>
      </c>
      <c r="CJ43" s="89">
        <f t="shared" ca="1" si="40"/>
        <v>44698</v>
      </c>
      <c r="CK43" s="17" t="str">
        <f t="shared" ca="1" si="16"/>
        <v>Tue</v>
      </c>
      <c r="CL43" s="118" cm="1">
        <f t="array" aca="1" ref="CL43" ca="1">IFERROR(INDEX($BO$6:$BV$6, $BN$6, MATCH($CK43, $BO$8:$BV$8, 0)), 0)</f>
        <v>0.28385416666666663</v>
      </c>
      <c r="CN43" s="6">
        <f t="shared" ca="1" si="81"/>
        <v>5</v>
      </c>
      <c r="CO43" s="118">
        <f ca="1">SUMIF($CN$9:$CN43, $CN43, $CL$9:$CL$9)</f>
        <v>3.4062499999999987</v>
      </c>
      <c r="CP43" s="140" t="str">
        <f ca="1">IFERROR(INDEX('Current Jobs'!$W$11:$W$510, MATCH($CN43, 'Current Jobs'!$T$11:$T$510, 0)), "")</f>
        <v/>
      </c>
      <c r="CQ43" s="17" t="str">
        <f t="shared" ca="1" si="78"/>
        <v/>
      </c>
      <c r="CR43" s="17" t="str">
        <f t="shared" ca="1" si="77"/>
        <v/>
      </c>
      <c r="CS43" s="17" t="str">
        <f t="shared" ca="1" si="42"/>
        <v/>
      </c>
      <c r="CT43" s="17" t="str">
        <f t="shared" ca="1" si="42"/>
        <v/>
      </c>
      <c r="CV43" s="118" t="str" cm="1">
        <f t="array" aca="1" ref="CV43" ca="1">IF($CN43&gt;$CV$6, "", IFERROR(INDEX($BO$4:$BV$4, $BN$4, MATCH($CK43, $BO$8:$BV$8, 0)), 0))</f>
        <v/>
      </c>
      <c r="CX43" s="118" t="str">
        <f t="shared" ca="1" si="43"/>
        <v/>
      </c>
    </row>
    <row r="44" spans="1:102" hidden="1" x14ac:dyDescent="0.25">
      <c r="BX44" s="99" t="s">
        <v>51</v>
      </c>
      <c r="BZ44" s="100">
        <f ca="1">CC44-INDEX(CF40:CF46, MATCH(CB44, CE40:CE46, 0))</f>
        <v>46167</v>
      </c>
      <c r="CA44" s="97"/>
      <c r="CB44" s="89" t="str">
        <f t="shared" ca="1" si="80"/>
        <v>Sun</v>
      </c>
      <c r="CC44" s="101">
        <f ca="1">DATE(BZ39, 5, 31)</f>
        <v>46173</v>
      </c>
      <c r="CE44" s="17" t="s">
        <v>19</v>
      </c>
      <c r="CF44" s="17">
        <v>4</v>
      </c>
      <c r="CG44" s="17">
        <v>3</v>
      </c>
      <c r="CH44" s="17">
        <v>0</v>
      </c>
      <c r="CJ44" s="89">
        <f t="shared" ca="1" si="40"/>
        <v>44699</v>
      </c>
      <c r="CK44" s="17" t="str">
        <f t="shared" ca="1" si="16"/>
        <v>Wed</v>
      </c>
      <c r="CL44" s="118" cm="1">
        <f t="array" aca="1" ref="CL44" ca="1">IFERROR(INDEX($BO$6:$BV$6, $BN$6, MATCH($CK44, $BO$8:$BV$8, 0)), 0)</f>
        <v>0.28385416666666663</v>
      </c>
      <c r="CN44" s="6">
        <f t="shared" ca="1" si="81"/>
        <v>5</v>
      </c>
      <c r="CO44" s="118">
        <f ca="1">SUMIF($CN$9:$CN44, $CN44, $CL$9:$CL$9)</f>
        <v>3.6901041666666652</v>
      </c>
      <c r="CP44" s="140" t="str">
        <f ca="1">IFERROR(INDEX('Current Jobs'!$W$11:$W$510, MATCH($CN44, 'Current Jobs'!$T$11:$T$510, 0)), "")</f>
        <v/>
      </c>
      <c r="CQ44" s="17" t="str">
        <f t="shared" ca="1" si="78"/>
        <v/>
      </c>
      <c r="CR44" s="17" t="str">
        <f t="shared" ca="1" si="77"/>
        <v/>
      </c>
      <c r="CS44" s="17" t="str">
        <f t="shared" ca="1" si="42"/>
        <v/>
      </c>
      <c r="CT44" s="17" t="str">
        <f t="shared" ca="1" si="42"/>
        <v/>
      </c>
      <c r="CV44" s="118" t="str" cm="1">
        <f t="array" aca="1" ref="CV44" ca="1">IF($CN44&gt;$CV$6, "", IFERROR(INDEX($BO$4:$BV$4, $BN$4, MATCH($CK44, $BO$8:$BV$8, 0)), 0))</f>
        <v/>
      </c>
      <c r="CX44" s="118" t="str">
        <f t="shared" ca="1" si="43"/>
        <v/>
      </c>
    </row>
    <row r="45" spans="1:102" hidden="1" x14ac:dyDescent="0.25">
      <c r="BX45" s="99" t="s">
        <v>52</v>
      </c>
      <c r="BZ45" s="100">
        <f ca="1">CC45-INDEX(CF40:CF46, MATCH(CB45, CE40:CE46, 0))</f>
        <v>46265</v>
      </c>
      <c r="CA45" s="97"/>
      <c r="CB45" s="89" t="str">
        <f t="shared" ca="1" si="80"/>
        <v>Mon</v>
      </c>
      <c r="CC45" s="101">
        <f ca="1">DATE(BZ39, 8, 31)</f>
        <v>46265</v>
      </c>
      <c r="CE45" s="17" t="s">
        <v>20</v>
      </c>
      <c r="CF45" s="17">
        <v>5</v>
      </c>
      <c r="CG45" s="17">
        <v>2</v>
      </c>
      <c r="CH45" s="17">
        <v>1</v>
      </c>
      <c r="CJ45" s="89">
        <f t="shared" ca="1" si="40"/>
        <v>44700</v>
      </c>
      <c r="CK45" s="17" t="str">
        <f t="shared" ca="1" si="16"/>
        <v>Thu</v>
      </c>
      <c r="CL45" s="118" cm="1">
        <f t="array" aca="1" ref="CL45" ca="1">IFERROR(INDEX($BO$6:$BV$6, $BN$6, MATCH($CK45, $BO$8:$BV$8, 0)), 0)</f>
        <v>0.28385416666666663</v>
      </c>
      <c r="CN45" s="6">
        <f t="shared" ca="1" si="81"/>
        <v>5</v>
      </c>
      <c r="CO45" s="118">
        <f ca="1">SUMIF($CN$9:$CN45, $CN45, $CL$9:$CL$9)</f>
        <v>3.9739583333333317</v>
      </c>
      <c r="CP45" s="140" t="str">
        <f ca="1">IFERROR(INDEX('Current Jobs'!$W$11:$W$510, MATCH($CN45, 'Current Jobs'!$T$11:$T$510, 0)), "")</f>
        <v/>
      </c>
      <c r="CQ45" s="17" t="str">
        <f t="shared" ca="1" si="78"/>
        <v/>
      </c>
      <c r="CR45" s="17" t="str">
        <f t="shared" ca="1" si="77"/>
        <v/>
      </c>
      <c r="CS45" s="17" t="str">
        <f t="shared" ca="1" si="42"/>
        <v/>
      </c>
      <c r="CT45" s="17" t="str">
        <f t="shared" ca="1" si="42"/>
        <v/>
      </c>
      <c r="CV45" s="118" t="str" cm="1">
        <f t="array" aca="1" ref="CV45" ca="1">IF($CN45&gt;$CV$6, "", IFERROR(INDEX($BO$4:$BV$4, $BN$4, MATCH($CK45, $BO$8:$BV$8, 0)), 0))</f>
        <v/>
      </c>
      <c r="CX45" s="118" t="str">
        <f t="shared" ca="1" si="43"/>
        <v/>
      </c>
    </row>
    <row r="46" spans="1:102" hidden="1" x14ac:dyDescent="0.25">
      <c r="BX46" s="99" t="s">
        <v>53</v>
      </c>
      <c r="BZ46" s="100">
        <f ca="1">IF(OR(CB46="Sat", CB46="Sun"), CC46+INDEX(CG40:CG46, MATCH(CB46, CE40:CE46, 0)), CC46)</f>
        <v>46381</v>
      </c>
      <c r="CA46" s="97"/>
      <c r="CB46" s="17" t="str">
        <f t="shared" ca="1" si="80"/>
        <v>Fri</v>
      </c>
      <c r="CC46" s="101">
        <f ca="1">DATE(BZ39, 12, 25)</f>
        <v>46381</v>
      </c>
      <c r="CE46" s="18" t="s">
        <v>21</v>
      </c>
      <c r="CF46" s="18">
        <v>6</v>
      </c>
      <c r="CG46" s="18">
        <v>1</v>
      </c>
      <c r="CH46" s="18">
        <v>2</v>
      </c>
      <c r="CJ46" s="89">
        <f t="shared" ca="1" si="40"/>
        <v>44701</v>
      </c>
      <c r="CK46" s="17" t="str">
        <f t="shared" ca="1" si="16"/>
        <v>Fri</v>
      </c>
      <c r="CL46" s="118" cm="1">
        <f t="array" aca="1" ref="CL46" ca="1">IFERROR(INDEX($BO$6:$BV$6, $BN$6, MATCH($CK46, $BO$8:$BV$8, 0)), 0)</f>
        <v>0.28385416666666663</v>
      </c>
      <c r="CN46" s="6">
        <f t="shared" ca="1" si="81"/>
        <v>5</v>
      </c>
      <c r="CO46" s="118">
        <f ca="1">SUMIF($CN$9:$CN46, $CN46, $CL$9:$CL$9)</f>
        <v>4.2578124999999982</v>
      </c>
      <c r="CP46" s="140" t="str">
        <f ca="1">IFERROR(INDEX('Current Jobs'!$W$11:$W$510, MATCH($CN46, 'Current Jobs'!$T$11:$T$510, 0)), "")</f>
        <v/>
      </c>
      <c r="CQ46" s="17" t="str">
        <f t="shared" ca="1" si="78"/>
        <v/>
      </c>
      <c r="CR46" s="17" t="str">
        <f t="shared" ca="1" si="77"/>
        <v/>
      </c>
      <c r="CS46" s="17" t="str">
        <f t="shared" ca="1" si="42"/>
        <v/>
      </c>
      <c r="CT46" s="17" t="str">
        <f t="shared" ca="1" si="42"/>
        <v/>
      </c>
      <c r="CV46" s="118" t="str" cm="1">
        <f t="array" aca="1" ref="CV46" ca="1">IF($CN46&gt;$CV$6, "", IFERROR(INDEX($BO$4:$BV$4, $BN$4, MATCH($CK46, $BO$8:$BV$8, 0)), 0))</f>
        <v/>
      </c>
      <c r="CX46" s="118" t="str">
        <f t="shared" ca="1" si="43"/>
        <v/>
      </c>
    </row>
    <row r="47" spans="1:102" hidden="1" x14ac:dyDescent="0.25">
      <c r="BX47" s="102" t="s">
        <v>54</v>
      </c>
      <c r="BZ47" s="103">
        <f ca="1">IF(CB46="Sat", BZ46+1, IF(CB47="Sat", CC47+INDEX(CG40:CG46, MATCH(CB47, CE40:CE46, 0)), CC47))</f>
        <v>46384</v>
      </c>
      <c r="CA47" s="97"/>
      <c r="CB47" s="18" t="str">
        <f t="shared" ca="1" si="80"/>
        <v>Sat</v>
      </c>
      <c r="CC47" s="104">
        <f ca="1">DATE(BZ39, 12, 26)</f>
        <v>46382</v>
      </c>
      <c r="CJ47" s="89">
        <f t="shared" ca="1" si="40"/>
        <v>44702</v>
      </c>
      <c r="CK47" s="17" t="str">
        <f t="shared" ca="1" si="16"/>
        <v>Sat</v>
      </c>
      <c r="CL47" s="118" cm="1">
        <f t="array" aca="1" ref="CL47" ca="1">IFERROR(INDEX($BO$6:$BV$6, $BN$6, MATCH($CK47, $BO$8:$BV$8, 0)), 0)</f>
        <v>0</v>
      </c>
      <c r="CN47" s="6">
        <f t="shared" ca="1" si="81"/>
        <v>5</v>
      </c>
      <c r="CO47" s="118">
        <f ca="1">SUMIF($CN$9:$CN47, $CN47, $CL$9:$CL$9)</f>
        <v>4.2578124999999982</v>
      </c>
      <c r="CP47" s="140" t="str">
        <f ca="1">IFERROR(INDEX('Current Jobs'!$W$11:$W$510, MATCH($CN47, 'Current Jobs'!$T$11:$T$510, 0)), "")</f>
        <v/>
      </c>
      <c r="CQ47" s="17" t="str">
        <f t="shared" ca="1" si="78"/>
        <v/>
      </c>
      <c r="CR47" s="17" t="str">
        <f t="shared" ca="1" si="77"/>
        <v/>
      </c>
      <c r="CS47" s="17" t="str">
        <f t="shared" ca="1" si="42"/>
        <v/>
      </c>
      <c r="CT47" s="17" t="str">
        <f t="shared" ca="1" si="42"/>
        <v/>
      </c>
      <c r="CV47" s="118" t="str" cm="1">
        <f t="array" aca="1" ref="CV47" ca="1">IF($CN47&gt;$CV$6, "", IFERROR(INDEX($BO$4:$BV$4, $BN$4, MATCH($CK47, $BO$8:$BV$8, 0)), 0))</f>
        <v/>
      </c>
      <c r="CX47" s="118" t="str">
        <f t="shared" ca="1" si="43"/>
        <v/>
      </c>
    </row>
    <row r="48" spans="1:102" hidden="1" x14ac:dyDescent="0.25">
      <c r="CJ48" s="89">
        <f ca="1">CJ47+1</f>
        <v>44703</v>
      </c>
      <c r="CK48" s="17" t="str">
        <f t="shared" ca="1" si="16"/>
        <v>Sun</v>
      </c>
      <c r="CL48" s="118" cm="1">
        <f t="array" aca="1" ref="CL48" ca="1">IFERROR(INDEX($BO$6:$BV$6, $BN$6, MATCH($CK48, $BO$8:$BV$8, 0)), 0)</f>
        <v>0</v>
      </c>
      <c r="CN48" s="6">
        <f t="shared" ca="1" si="81"/>
        <v>5</v>
      </c>
      <c r="CO48" s="118">
        <f ca="1">SUMIF($CN$9:$CN48, $CN48, $CL$9:$CL$9)</f>
        <v>4.2578124999999982</v>
      </c>
      <c r="CP48" s="140" t="str">
        <f ca="1">IFERROR(INDEX('Current Jobs'!$W$11:$W$510, MATCH($CN48, 'Current Jobs'!$T$11:$T$510, 0)), "")</f>
        <v/>
      </c>
      <c r="CQ48" s="17" t="str">
        <f t="shared" ca="1" si="78"/>
        <v/>
      </c>
      <c r="CR48" s="17" t="str">
        <f t="shared" ca="1" si="41"/>
        <v/>
      </c>
      <c r="CS48" s="17" t="str">
        <f t="shared" ca="1" si="42"/>
        <v/>
      </c>
      <c r="CT48" s="17" t="str">
        <f t="shared" ca="1" si="42"/>
        <v/>
      </c>
      <c r="CV48" s="118" t="str" cm="1">
        <f t="array" aca="1" ref="CV48" ca="1">IF($CN48&gt;$CV$6, "", IFERROR(INDEX($BO$4:$BV$4, $BN$4, MATCH($CK48, $BO$8:$BV$8, 0)), 0))</f>
        <v/>
      </c>
      <c r="CX48" s="118" t="str">
        <f t="shared" ca="1" si="43"/>
        <v/>
      </c>
    </row>
    <row r="49" spans="76:102" hidden="1" x14ac:dyDescent="0.25">
      <c r="BX49" s="31" t="s">
        <v>57</v>
      </c>
      <c r="BZ49" s="31" t="s">
        <v>58</v>
      </c>
      <c r="CJ49" s="89">
        <f t="shared" ca="1" si="40"/>
        <v>44704</v>
      </c>
      <c r="CK49" s="17" t="str">
        <f t="shared" ca="1" si="16"/>
        <v>Mon</v>
      </c>
      <c r="CL49" s="118" cm="1">
        <f t="array" aca="1" ref="CL49" ca="1">IFERROR(INDEX($BO$6:$BV$6, $BN$6, MATCH($CK49, $BO$8:$BV$8, 0)), 0)</f>
        <v>0.28385416666666663</v>
      </c>
      <c r="CN49" s="6">
        <f t="shared" ca="1" si="46"/>
        <v>5</v>
      </c>
      <c r="CO49" s="118">
        <f ca="1">SUMIF($CN$9:$CN49, $CN49, $CL$9:$CL$9)</f>
        <v>4.5416666666666652</v>
      </c>
      <c r="CP49" s="140" t="str">
        <f ca="1">IFERROR(INDEX('Current Jobs'!$W$11:$W$510, MATCH($CN49, 'Current Jobs'!$T$11:$T$510, 0)), "")</f>
        <v/>
      </c>
      <c r="CQ49" s="17" t="str">
        <f t="shared" ca="1" si="17"/>
        <v/>
      </c>
      <c r="CR49" s="17" t="str">
        <f t="shared" ca="1" si="41"/>
        <v/>
      </c>
      <c r="CS49" s="17" t="str">
        <f t="shared" ca="1" si="42"/>
        <v/>
      </c>
      <c r="CT49" s="17" t="str">
        <f t="shared" ca="1" si="42"/>
        <v/>
      </c>
      <c r="CV49" s="118" t="str" cm="1">
        <f t="array" aca="1" ref="CV49" ca="1">IF($CN49&gt;$CV$6, "", IFERROR(INDEX($BO$4:$BV$4, $BN$4, MATCH($CK49, $BO$8:$BV$8, 0)), 0))</f>
        <v/>
      </c>
      <c r="CX49" s="118" t="str">
        <f t="shared" ca="1" si="43"/>
        <v/>
      </c>
    </row>
    <row r="50" spans="76:102" hidden="1" x14ac:dyDescent="0.25">
      <c r="BX50" s="112">
        <f ca="1">IFERROR(INDEX('Intro &amp; Setup'!$AM$25:$AM$32, MATCH(BZ50, 'Intro &amp; Setup'!$AF$25:$AF$32, 0)), BZ50)</f>
        <v>44564</v>
      </c>
      <c r="BZ50" s="107">
        <f t="shared" ref="BZ50:BZ57" ca="1" si="82">BZ4</f>
        <v>44564</v>
      </c>
      <c r="CJ50" s="89">
        <f t="shared" ca="1" si="40"/>
        <v>44705</v>
      </c>
      <c r="CK50" s="17" t="str">
        <f t="shared" ca="1" si="16"/>
        <v>Tue</v>
      </c>
      <c r="CL50" s="118" cm="1">
        <f t="array" aca="1" ref="CL50" ca="1">IFERROR(INDEX($BO$6:$BV$6, $BN$6, MATCH($CK50, $BO$8:$BV$8, 0)), 0)</f>
        <v>0.28385416666666663</v>
      </c>
      <c r="CN50" s="6">
        <f t="shared" ca="1" si="46"/>
        <v>5</v>
      </c>
      <c r="CO50" s="118">
        <f ca="1">SUMIF($CN$9:$CN50, $CN50, $CL$9:$CL$9)</f>
        <v>4.8255208333333321</v>
      </c>
      <c r="CP50" s="140" t="str">
        <f ca="1">IFERROR(INDEX('Current Jobs'!$W$11:$W$510, MATCH($CN50, 'Current Jobs'!$T$11:$T$510, 0)), "")</f>
        <v/>
      </c>
      <c r="CQ50" s="17" t="str">
        <f t="shared" ca="1" si="17"/>
        <v/>
      </c>
      <c r="CR50" s="17" t="str">
        <f t="shared" ca="1" si="41"/>
        <v/>
      </c>
      <c r="CS50" s="17" t="str">
        <f t="shared" ca="1" si="42"/>
        <v/>
      </c>
      <c r="CT50" s="17" t="str">
        <f t="shared" ca="1" si="42"/>
        <v/>
      </c>
      <c r="CV50" s="118" t="str" cm="1">
        <f t="array" aca="1" ref="CV50" ca="1">IF($CN50&gt;$CV$6, "", IFERROR(INDEX($BO$4:$BV$4, $BN$4, MATCH($CK50, $BO$8:$BV$8, 0)), 0))</f>
        <v/>
      </c>
      <c r="CX50" s="118" t="str">
        <f t="shared" ca="1" si="43"/>
        <v/>
      </c>
    </row>
    <row r="51" spans="76:102" hidden="1" x14ac:dyDescent="0.25">
      <c r="BX51" s="113">
        <f ca="1">IFERROR(INDEX('Intro &amp; Setup'!$AM$25:$AM$32, MATCH(BZ51, 'Intro &amp; Setup'!$AF$25:$AF$32, 0)), BZ51)</f>
        <v>44666</v>
      </c>
      <c r="BZ51" s="108">
        <f t="shared" ca="1" si="82"/>
        <v>44666</v>
      </c>
      <c r="CJ51" s="89">
        <f t="shared" ca="1" si="40"/>
        <v>44706</v>
      </c>
      <c r="CK51" s="17" t="str">
        <f t="shared" ca="1" si="16"/>
        <v>Wed</v>
      </c>
      <c r="CL51" s="118" cm="1">
        <f t="array" aca="1" ref="CL51" ca="1">IFERROR(INDEX($BO$6:$BV$6, $BN$6, MATCH($CK51, $BO$8:$BV$8, 0)), 0)</f>
        <v>0.28385416666666663</v>
      </c>
      <c r="CN51" s="6">
        <f t="shared" ca="1" si="46"/>
        <v>5</v>
      </c>
      <c r="CO51" s="118">
        <f ca="1">SUMIF($CN$9:$CN51, $CN51, $CL$9:$CL$9)</f>
        <v>5.1093749999999991</v>
      </c>
      <c r="CP51" s="140" t="str">
        <f ca="1">IFERROR(INDEX('Current Jobs'!$W$11:$W$510, MATCH($CN51, 'Current Jobs'!$T$11:$T$510, 0)), "")</f>
        <v/>
      </c>
      <c r="CQ51" s="17" t="str">
        <f t="shared" ca="1" si="17"/>
        <v/>
      </c>
      <c r="CR51" s="17" t="str">
        <f t="shared" ca="1" si="41"/>
        <v/>
      </c>
      <c r="CS51" s="17" t="str">
        <f t="shared" ca="1" si="42"/>
        <v/>
      </c>
      <c r="CT51" s="17" t="str">
        <f t="shared" ca="1" si="42"/>
        <v/>
      </c>
      <c r="CV51" s="118" t="str" cm="1">
        <f t="array" aca="1" ref="CV51" ca="1">IF($CN51&gt;$CV$6, "", IFERROR(INDEX($BO$4:$BV$4, $BN$4, MATCH($CK51, $BO$8:$BV$8, 0)), 0))</f>
        <v/>
      </c>
      <c r="CX51" s="118" t="str">
        <f t="shared" ca="1" si="43"/>
        <v/>
      </c>
    </row>
    <row r="52" spans="76:102" hidden="1" x14ac:dyDescent="0.25">
      <c r="BX52" s="113">
        <f ca="1">IFERROR(INDEX('Intro &amp; Setup'!$AM$25:$AM$32, MATCH(BZ52, 'Intro &amp; Setup'!$AF$25:$AF$32, 0)), BZ52)</f>
        <v>44669</v>
      </c>
      <c r="BZ52" s="108">
        <f t="shared" ca="1" si="82"/>
        <v>44669</v>
      </c>
      <c r="CJ52" s="89">
        <f t="shared" ca="1" si="40"/>
        <v>44707</v>
      </c>
      <c r="CK52" s="17" t="str">
        <f t="shared" ca="1" si="16"/>
        <v>Thu</v>
      </c>
      <c r="CL52" s="118" cm="1">
        <f t="array" aca="1" ref="CL52" ca="1">IFERROR(INDEX($BO$6:$BV$6, $BN$6, MATCH($CK52, $BO$8:$BV$8, 0)), 0)</f>
        <v>0.28385416666666663</v>
      </c>
      <c r="CN52" s="6">
        <f t="shared" ca="1" si="46"/>
        <v>5</v>
      </c>
      <c r="CO52" s="118">
        <f ca="1">SUMIF($CN$9:$CN52, $CN52, $CL$9:$CL$9)</f>
        <v>5.3932291666666661</v>
      </c>
      <c r="CP52" s="140" t="str">
        <f ca="1">IFERROR(INDEX('Current Jobs'!$W$11:$W$510, MATCH($CN52, 'Current Jobs'!$T$11:$T$510, 0)), "")</f>
        <v/>
      </c>
      <c r="CQ52" s="17" t="str">
        <f t="shared" ca="1" si="17"/>
        <v/>
      </c>
      <c r="CR52" s="17" t="str">
        <f t="shared" ca="1" si="41"/>
        <v/>
      </c>
      <c r="CS52" s="17" t="str">
        <f t="shared" ca="1" si="42"/>
        <v/>
      </c>
      <c r="CT52" s="17" t="str">
        <f t="shared" ca="1" si="42"/>
        <v/>
      </c>
      <c r="CV52" s="118" t="str" cm="1">
        <f t="array" aca="1" ref="CV52" ca="1">IF($CN52&gt;$CV$6, "", IFERROR(INDEX($BO$4:$BV$4, $BN$4, MATCH($CK52, $BO$8:$BV$8, 0)), 0))</f>
        <v/>
      </c>
      <c r="CX52" s="118" t="str">
        <f t="shared" ca="1" si="43"/>
        <v/>
      </c>
    </row>
    <row r="53" spans="76:102" hidden="1" x14ac:dyDescent="0.25">
      <c r="BX53" s="113">
        <f ca="1">IFERROR(INDEX('Intro &amp; Setup'!$AM$25:$AM$32, MATCH(BZ53, 'Intro &amp; Setup'!$AF$25:$AF$32, 0)), BZ53)</f>
        <v>44683</v>
      </c>
      <c r="BY53" s="106"/>
      <c r="BZ53" s="108">
        <f t="shared" ca="1" si="82"/>
        <v>44683</v>
      </c>
      <c r="CA53" s="106"/>
      <c r="CB53" s="106"/>
      <c r="CC53" s="106"/>
      <c r="CD53" s="106"/>
      <c r="CE53" s="106"/>
      <c r="CF53" s="106"/>
      <c r="CG53" s="106"/>
      <c r="CH53" s="106"/>
      <c r="CJ53" s="89">
        <f t="shared" ca="1" si="40"/>
        <v>44708</v>
      </c>
      <c r="CK53" s="17" t="str">
        <f t="shared" ca="1" si="16"/>
        <v>Fri</v>
      </c>
      <c r="CL53" s="118" cm="1">
        <f t="array" aca="1" ref="CL53" ca="1">IFERROR(INDEX($BO$6:$BV$6, $BN$6, MATCH($CK53, $BO$8:$BV$8, 0)), 0)</f>
        <v>0.28385416666666663</v>
      </c>
      <c r="CN53" s="6">
        <f t="shared" ca="1" si="46"/>
        <v>5</v>
      </c>
      <c r="CO53" s="118">
        <f ca="1">SUMIF($CN$9:$CN53, $CN53, $CL$9:$CL$9)</f>
        <v>5.677083333333333</v>
      </c>
      <c r="CP53" s="140" t="str">
        <f ca="1">IFERROR(INDEX('Current Jobs'!$W$11:$W$510, MATCH($CN53, 'Current Jobs'!$T$11:$T$510, 0)), "")</f>
        <v/>
      </c>
      <c r="CQ53" s="17" t="str">
        <f t="shared" ca="1" si="17"/>
        <v/>
      </c>
      <c r="CR53" s="17" t="str">
        <f t="shared" ca="1" si="41"/>
        <v/>
      </c>
      <c r="CS53" s="17" t="str">
        <f t="shared" ca="1" si="42"/>
        <v/>
      </c>
      <c r="CT53" s="17" t="str">
        <f t="shared" ca="1" si="42"/>
        <v/>
      </c>
      <c r="CV53" s="118" t="str" cm="1">
        <f t="array" aca="1" ref="CV53" ca="1">IF($CN53&gt;$CV$6, "", IFERROR(INDEX($BO$4:$BV$4, $BN$4, MATCH($CK53, $BO$8:$BV$8, 0)), 0))</f>
        <v/>
      </c>
      <c r="CX53" s="118" t="str">
        <f t="shared" ca="1" si="43"/>
        <v/>
      </c>
    </row>
    <row r="54" spans="76:102" hidden="1" x14ac:dyDescent="0.25">
      <c r="BX54" s="113">
        <f ca="1">IFERROR(INDEX('Intro &amp; Setup'!$AM$25:$AM$32, MATCH(BZ54, 'Intro &amp; Setup'!$AF$25:$AF$32, 0)), BZ54)</f>
        <v>44711</v>
      </c>
      <c r="BZ54" s="108">
        <f t="shared" ca="1" si="82"/>
        <v>44711</v>
      </c>
      <c r="CD54" s="106"/>
      <c r="CE54" s="106"/>
      <c r="CF54" s="106"/>
      <c r="CG54" s="106"/>
      <c r="CH54" s="106"/>
      <c r="CJ54" s="89">
        <f t="shared" ca="1" si="40"/>
        <v>44709</v>
      </c>
      <c r="CK54" s="17" t="str">
        <f t="shared" ca="1" si="16"/>
        <v>Sat</v>
      </c>
      <c r="CL54" s="118" cm="1">
        <f t="array" aca="1" ref="CL54" ca="1">IFERROR(INDEX($BO$6:$BV$6, $BN$6, MATCH($CK54, $BO$8:$BV$8, 0)), 0)</f>
        <v>0</v>
      </c>
      <c r="CN54" s="6">
        <f t="shared" ca="1" si="46"/>
        <v>5</v>
      </c>
      <c r="CO54" s="118">
        <f ca="1">SUMIF($CN$9:$CN54, $CN54, $CL$9:$CL$9)</f>
        <v>5.677083333333333</v>
      </c>
      <c r="CP54" s="140" t="str">
        <f ca="1">IFERROR(INDEX('Current Jobs'!$W$11:$W$510, MATCH($CN54, 'Current Jobs'!$T$11:$T$510, 0)), "")</f>
        <v/>
      </c>
      <c r="CQ54" s="17" t="str">
        <f t="shared" ca="1" si="17"/>
        <v/>
      </c>
      <c r="CR54" s="17" t="str">
        <f t="shared" ca="1" si="41"/>
        <v/>
      </c>
      <c r="CS54" s="17" t="str">
        <f t="shared" ca="1" si="42"/>
        <v/>
      </c>
      <c r="CT54" s="17" t="str">
        <f t="shared" ca="1" si="42"/>
        <v/>
      </c>
      <c r="CV54" s="118" t="str" cm="1">
        <f t="array" aca="1" ref="CV54" ca="1">IF($CN54&gt;$CV$6, "", IFERROR(INDEX($BO$4:$BV$4, $BN$4, MATCH($CK54, $BO$8:$BV$8, 0)), 0))</f>
        <v/>
      </c>
      <c r="CX54" s="118" t="str">
        <f t="shared" ca="1" si="43"/>
        <v/>
      </c>
    </row>
    <row r="55" spans="76:102" hidden="1" x14ac:dyDescent="0.25">
      <c r="BX55" s="113">
        <f ca="1">IFERROR(INDEX('Intro &amp; Setup'!$AM$25:$AM$32, MATCH(BZ55, 'Intro &amp; Setup'!$AF$25:$AF$32, 0)), BZ55)</f>
        <v>44802</v>
      </c>
      <c r="BY55" s="106"/>
      <c r="BZ55" s="108">
        <f t="shared" ca="1" si="82"/>
        <v>44802</v>
      </c>
      <c r="CA55" s="106"/>
      <c r="CB55" s="106"/>
      <c r="CC55" s="106"/>
      <c r="CD55" s="106"/>
      <c r="CE55" s="106"/>
      <c r="CF55" s="106"/>
      <c r="CG55" s="106"/>
      <c r="CH55" s="106"/>
      <c r="CJ55" s="89">
        <f t="shared" ca="1" si="40"/>
        <v>44710</v>
      </c>
      <c r="CK55" s="17" t="str">
        <f t="shared" ca="1" si="16"/>
        <v>Sun</v>
      </c>
      <c r="CL55" s="118" cm="1">
        <f t="array" aca="1" ref="CL55" ca="1">IFERROR(INDEX($BO$6:$BV$6, $BN$6, MATCH($CK55, $BO$8:$BV$8, 0)), 0)</f>
        <v>0</v>
      </c>
      <c r="CN55" s="6">
        <f t="shared" ca="1" si="46"/>
        <v>5</v>
      </c>
      <c r="CO55" s="118">
        <f ca="1">SUMIF($CN$9:$CN55, $CN55, $CL$9:$CL$9)</f>
        <v>5.677083333333333</v>
      </c>
      <c r="CP55" s="140" t="str">
        <f ca="1">IFERROR(INDEX('Current Jobs'!$W$11:$W$510, MATCH($CN55, 'Current Jobs'!$T$11:$T$510, 0)), "")</f>
        <v/>
      </c>
      <c r="CQ55" s="17" t="str">
        <f t="shared" ca="1" si="17"/>
        <v/>
      </c>
      <c r="CR55" s="17" t="str">
        <f t="shared" ca="1" si="41"/>
        <v/>
      </c>
      <c r="CS55" s="17" t="str">
        <f t="shared" ca="1" si="42"/>
        <v/>
      </c>
      <c r="CT55" s="17" t="str">
        <f t="shared" ca="1" si="42"/>
        <v/>
      </c>
      <c r="CV55" s="118" t="str" cm="1">
        <f t="array" aca="1" ref="CV55" ca="1">IF($CN55&gt;$CV$6, "", IFERROR(INDEX($BO$4:$BV$4, $BN$4, MATCH($CK55, $BO$8:$BV$8, 0)), 0))</f>
        <v/>
      </c>
      <c r="CX55" s="118" t="str">
        <f t="shared" ca="1" si="43"/>
        <v/>
      </c>
    </row>
    <row r="56" spans="76:102" hidden="1" x14ac:dyDescent="0.25">
      <c r="BX56" s="113">
        <f ca="1">IFERROR(INDEX('Intro &amp; Setup'!$AM$25:$AM$32, MATCH(BZ56, 'Intro &amp; Setup'!$AF$25:$AF$32, 0)), BZ56)</f>
        <v>44921</v>
      </c>
      <c r="BY56" s="106"/>
      <c r="BZ56" s="108">
        <f t="shared" ca="1" si="82"/>
        <v>44921</v>
      </c>
      <c r="CA56" s="106"/>
      <c r="CB56" s="106"/>
      <c r="CC56" s="106"/>
      <c r="CD56" s="106"/>
      <c r="CE56" s="106"/>
      <c r="CF56" s="106"/>
      <c r="CG56" s="106"/>
      <c r="CH56" s="106"/>
      <c r="CJ56" s="89">
        <f t="shared" ca="1" si="40"/>
        <v>44711</v>
      </c>
      <c r="CK56" s="17" t="str">
        <f t="shared" ca="1" si="16"/>
        <v>Bank Hol</v>
      </c>
      <c r="CL56" s="118" cm="1">
        <f t="array" aca="1" ref="CL56" ca="1">IFERROR(INDEX($BO$6:$BV$6, $BN$6, MATCH($CK56, $BO$8:$BV$8, 0)), 0)</f>
        <v>0</v>
      </c>
      <c r="CN56" s="6">
        <f t="shared" ca="1" si="46"/>
        <v>5</v>
      </c>
      <c r="CO56" s="118">
        <f ca="1">SUMIF($CN$9:$CN56, $CN56, $CL$9:$CL$9)</f>
        <v>5.677083333333333</v>
      </c>
      <c r="CP56" s="140" t="str">
        <f ca="1">IFERROR(INDEX('Current Jobs'!$W$11:$W$510, MATCH($CN56, 'Current Jobs'!$T$11:$T$510, 0)), "")</f>
        <v/>
      </c>
      <c r="CQ56" s="17" t="str">
        <f t="shared" ca="1" si="17"/>
        <v/>
      </c>
      <c r="CR56" s="17" t="str">
        <f t="shared" ca="1" si="41"/>
        <v/>
      </c>
      <c r="CS56" s="17" t="str">
        <f t="shared" ca="1" si="42"/>
        <v/>
      </c>
      <c r="CT56" s="17" t="str">
        <f t="shared" ca="1" si="42"/>
        <v/>
      </c>
      <c r="CV56" s="118" t="str" cm="1">
        <f t="array" aca="1" ref="CV56" ca="1">IF($CN56&gt;$CV$6, "", IFERROR(INDEX($BO$4:$BV$4, $BN$4, MATCH($CK56, $BO$8:$BV$8, 0)), 0))</f>
        <v/>
      </c>
      <c r="CX56" s="118" t="str">
        <f t="shared" ca="1" si="43"/>
        <v/>
      </c>
    </row>
    <row r="57" spans="76:102" hidden="1" x14ac:dyDescent="0.25">
      <c r="BX57" s="113">
        <f ca="1">IFERROR(INDEX('Intro &amp; Setup'!$AM$25:$AM$32, MATCH(BZ57, 'Intro &amp; Setup'!$AF$25:$AF$32, 0)), BZ57)</f>
        <v>44921</v>
      </c>
      <c r="BZ57" s="108">
        <f t="shared" ca="1" si="82"/>
        <v>44921</v>
      </c>
      <c r="CJ57" s="89">
        <f t="shared" ca="1" si="40"/>
        <v>44712</v>
      </c>
      <c r="CK57" s="17" t="str">
        <f t="shared" ca="1" si="16"/>
        <v>Tue</v>
      </c>
      <c r="CL57" s="118" cm="1">
        <f t="array" aca="1" ref="CL57" ca="1">IFERROR(INDEX($BO$6:$BV$6, $BN$6, MATCH($CK57, $BO$8:$BV$8, 0)), 0)</f>
        <v>0.28385416666666663</v>
      </c>
      <c r="CN57" s="6">
        <f t="shared" ca="1" si="46"/>
        <v>5</v>
      </c>
      <c r="CO57" s="118">
        <f ca="1">SUMIF($CN$9:$CN57, $CN57, $CL$9:$CL$9)</f>
        <v>5.9609375</v>
      </c>
      <c r="CP57" s="140" t="str">
        <f ca="1">IFERROR(INDEX('Current Jobs'!$W$11:$W$510, MATCH($CN57, 'Current Jobs'!$T$11:$T$510, 0)), "")</f>
        <v/>
      </c>
      <c r="CQ57" s="17" t="str">
        <f t="shared" ca="1" si="17"/>
        <v/>
      </c>
      <c r="CR57" s="17" t="str">
        <f t="shared" ca="1" si="41"/>
        <v/>
      </c>
      <c r="CS57" s="17" t="str">
        <f t="shared" ca="1" si="42"/>
        <v/>
      </c>
      <c r="CT57" s="17" t="str">
        <f t="shared" ca="1" si="42"/>
        <v/>
      </c>
      <c r="CV57" s="118" t="str" cm="1">
        <f t="array" aca="1" ref="CV57" ca="1">IF($CN57&gt;$CV$6, "", IFERROR(INDEX($BO$4:$BV$4, $BN$4, MATCH($CK57, $BO$8:$BV$8, 0)), 0))</f>
        <v/>
      </c>
      <c r="CX57" s="118" t="str">
        <f t="shared" ca="1" si="43"/>
        <v/>
      </c>
    </row>
    <row r="58" spans="76:102" hidden="1" x14ac:dyDescent="0.25">
      <c r="BX58" s="113">
        <f ca="1">IFERROR(INDEX('Intro &amp; Setup'!$AM$25:$AM$32, MATCH(BZ58, 'Intro &amp; Setup'!$AF$25:$AF$32, 0)), BZ58)</f>
        <v>44928</v>
      </c>
      <c r="BZ58" s="108">
        <f ca="1">BZ13</f>
        <v>44928</v>
      </c>
      <c r="CJ58" s="89">
        <f t="shared" ca="1" si="40"/>
        <v>44713</v>
      </c>
      <c r="CK58" s="17" t="str">
        <f t="shared" ca="1" si="16"/>
        <v>Wed</v>
      </c>
      <c r="CL58" s="118" cm="1">
        <f t="array" aca="1" ref="CL58" ca="1">IFERROR(INDEX($BO$6:$BV$6, $BN$6, MATCH($CK58, $BO$8:$BV$8, 0)), 0)</f>
        <v>0.28385416666666663</v>
      </c>
      <c r="CN58" s="6">
        <f t="shared" ca="1" si="46"/>
        <v>5</v>
      </c>
      <c r="CO58" s="118">
        <f ca="1">SUMIF($CN$9:$CN58, $CN58, $CL$9:$CL$9)</f>
        <v>6.244791666666667</v>
      </c>
      <c r="CP58" s="140" t="str">
        <f ca="1">IFERROR(INDEX('Current Jobs'!$W$11:$W$510, MATCH($CN58, 'Current Jobs'!$T$11:$T$510, 0)), "")</f>
        <v/>
      </c>
      <c r="CQ58" s="17" t="str">
        <f t="shared" ca="1" si="17"/>
        <v/>
      </c>
      <c r="CR58" s="17" t="str">
        <f t="shared" ca="1" si="41"/>
        <v/>
      </c>
      <c r="CS58" s="17" t="str">
        <f t="shared" ca="1" si="42"/>
        <v/>
      </c>
      <c r="CT58" s="17" t="str">
        <f t="shared" ca="1" si="42"/>
        <v/>
      </c>
      <c r="CV58" s="118" t="str" cm="1">
        <f t="array" aca="1" ref="CV58" ca="1">IF($CN58&gt;$CV$6, "", IFERROR(INDEX($BO$4:$BV$4, $BN$4, MATCH($CK58, $BO$8:$BV$8, 0)), 0))</f>
        <v/>
      </c>
      <c r="CX58" s="118" t="str">
        <f t="shared" ca="1" si="43"/>
        <v/>
      </c>
    </row>
    <row r="59" spans="76:102" hidden="1" x14ac:dyDescent="0.25">
      <c r="BX59" s="113">
        <f ca="1">IFERROR(INDEX('Intro &amp; Setup'!$AM$25:$AM$32, MATCH(BZ59, 'Intro &amp; Setup'!$AF$25:$AF$32, 0)), BZ59)</f>
        <v>45023</v>
      </c>
      <c r="BZ59" s="108">
        <f t="shared" ref="BZ59:BZ65" ca="1" si="83">BZ14</f>
        <v>45023</v>
      </c>
      <c r="CJ59" s="89">
        <f t="shared" ca="1" si="40"/>
        <v>44714</v>
      </c>
      <c r="CK59" s="17" t="str">
        <f t="shared" ca="1" si="16"/>
        <v>Thu</v>
      </c>
      <c r="CL59" s="118" cm="1">
        <f t="array" aca="1" ref="CL59" ca="1">IFERROR(INDEX($BO$6:$BV$6, $BN$6, MATCH($CK59, $BO$8:$BV$8, 0)), 0)</f>
        <v>0.28385416666666663</v>
      </c>
      <c r="CN59" s="6">
        <f t="shared" ca="1" si="46"/>
        <v>5</v>
      </c>
      <c r="CO59" s="118">
        <f ca="1">SUMIF($CN$9:$CN59, $CN59, $CL$9:$CL$9)</f>
        <v>6.5286458333333339</v>
      </c>
      <c r="CP59" s="140" t="str">
        <f ca="1">IFERROR(INDEX('Current Jobs'!$W$11:$W$510, MATCH($CN59, 'Current Jobs'!$T$11:$T$510, 0)), "")</f>
        <v/>
      </c>
      <c r="CQ59" s="17" t="str">
        <f t="shared" ca="1" si="17"/>
        <v/>
      </c>
      <c r="CR59" s="17" t="str">
        <f t="shared" ca="1" si="41"/>
        <v/>
      </c>
      <c r="CS59" s="17" t="str">
        <f t="shared" ca="1" si="42"/>
        <v/>
      </c>
      <c r="CT59" s="17" t="str">
        <f t="shared" ca="1" si="42"/>
        <v/>
      </c>
      <c r="CV59" s="118" t="str" cm="1">
        <f t="array" aca="1" ref="CV59" ca="1">IF($CN59&gt;$CV$6, "", IFERROR(INDEX($BO$4:$BV$4, $BN$4, MATCH($CK59, $BO$8:$BV$8, 0)), 0))</f>
        <v/>
      </c>
      <c r="CX59" s="118" t="str">
        <f t="shared" ca="1" si="43"/>
        <v/>
      </c>
    </row>
    <row r="60" spans="76:102" hidden="1" x14ac:dyDescent="0.25">
      <c r="BX60" s="113">
        <f ca="1">IFERROR(INDEX('Intro &amp; Setup'!$AM$25:$AM$32, MATCH(BZ60, 'Intro &amp; Setup'!$AF$25:$AF$32, 0)), BZ60)</f>
        <v>45026</v>
      </c>
      <c r="BZ60" s="108">
        <f t="shared" ca="1" si="83"/>
        <v>45026</v>
      </c>
      <c r="CJ60" s="89">
        <f t="shared" ca="1" si="40"/>
        <v>44715</v>
      </c>
      <c r="CK60" s="17" t="str">
        <f t="shared" ca="1" si="16"/>
        <v>Fri</v>
      </c>
      <c r="CL60" s="118" cm="1">
        <f t="array" aca="1" ref="CL60" ca="1">IFERROR(INDEX($BO$6:$BV$6, $BN$6, MATCH($CK60, $BO$8:$BV$8, 0)), 0)</f>
        <v>0.28385416666666663</v>
      </c>
      <c r="CN60" s="6">
        <f t="shared" ca="1" si="46"/>
        <v>5</v>
      </c>
      <c r="CO60" s="118">
        <f ca="1">SUMIF($CN$9:$CN60, $CN60, $CL$9:$CL$9)</f>
        <v>6.8125000000000009</v>
      </c>
      <c r="CP60" s="140" t="str">
        <f ca="1">IFERROR(INDEX('Current Jobs'!$W$11:$W$510, MATCH($CN60, 'Current Jobs'!$T$11:$T$510, 0)), "")</f>
        <v/>
      </c>
      <c r="CQ60" s="17" t="str">
        <f t="shared" ca="1" si="17"/>
        <v/>
      </c>
      <c r="CR60" s="17" t="str">
        <f t="shared" ca="1" si="41"/>
        <v/>
      </c>
      <c r="CS60" s="17" t="str">
        <f t="shared" ca="1" si="42"/>
        <v/>
      </c>
      <c r="CT60" s="17" t="str">
        <f t="shared" ca="1" si="42"/>
        <v/>
      </c>
      <c r="CV60" s="118" t="str" cm="1">
        <f t="array" aca="1" ref="CV60" ca="1">IF($CN60&gt;$CV$6, "", IFERROR(INDEX($BO$4:$BV$4, $BN$4, MATCH($CK60, $BO$8:$BV$8, 0)), 0))</f>
        <v/>
      </c>
      <c r="CX60" s="118" t="str">
        <f t="shared" ca="1" si="43"/>
        <v/>
      </c>
    </row>
    <row r="61" spans="76:102" hidden="1" x14ac:dyDescent="0.25">
      <c r="BX61" s="113">
        <f ca="1">IFERROR(INDEX('Intro &amp; Setup'!$AM$25:$AM$32, MATCH(BZ61, 'Intro &amp; Setup'!$AF$25:$AF$32, 0)), BZ61)</f>
        <v>45047</v>
      </c>
      <c r="BZ61" s="108">
        <f t="shared" ca="1" si="83"/>
        <v>45047</v>
      </c>
      <c r="CJ61" s="89">
        <f t="shared" ca="1" si="40"/>
        <v>44716</v>
      </c>
      <c r="CK61" s="17" t="str">
        <f t="shared" ca="1" si="16"/>
        <v>Sat</v>
      </c>
      <c r="CL61" s="118" cm="1">
        <f t="array" aca="1" ref="CL61" ca="1">IFERROR(INDEX($BO$6:$BV$6, $BN$6, MATCH($CK61, $BO$8:$BV$8, 0)), 0)</f>
        <v>0</v>
      </c>
      <c r="CN61" s="6">
        <f t="shared" ca="1" si="46"/>
        <v>5</v>
      </c>
      <c r="CO61" s="118">
        <f ca="1">SUMIF($CN$9:$CN61, $CN61, $CL$9:$CL$9)</f>
        <v>6.8125000000000009</v>
      </c>
      <c r="CP61" s="140" t="str">
        <f ca="1">IFERROR(INDEX('Current Jobs'!$W$11:$W$510, MATCH($CN61, 'Current Jobs'!$T$11:$T$510, 0)), "")</f>
        <v/>
      </c>
      <c r="CQ61" s="17" t="str">
        <f t="shared" ca="1" si="17"/>
        <v/>
      </c>
      <c r="CR61" s="17" t="str">
        <f t="shared" ca="1" si="41"/>
        <v/>
      </c>
      <c r="CS61" s="17" t="str">
        <f t="shared" ca="1" si="42"/>
        <v/>
      </c>
      <c r="CT61" s="17" t="str">
        <f t="shared" ca="1" si="42"/>
        <v/>
      </c>
      <c r="CV61" s="118" t="str" cm="1">
        <f t="array" aca="1" ref="CV61" ca="1">IF($CN61&gt;$CV$6, "", IFERROR(INDEX($BO$4:$BV$4, $BN$4, MATCH($CK61, $BO$8:$BV$8, 0)), 0))</f>
        <v/>
      </c>
      <c r="CX61" s="118" t="str">
        <f t="shared" ca="1" si="43"/>
        <v/>
      </c>
    </row>
    <row r="62" spans="76:102" hidden="1" x14ac:dyDescent="0.25">
      <c r="BX62" s="113">
        <f ca="1">IFERROR(INDEX('Intro &amp; Setup'!$AM$25:$AM$32, MATCH(BZ62, 'Intro &amp; Setup'!$AF$25:$AF$32, 0)), BZ62)</f>
        <v>45075</v>
      </c>
      <c r="BZ62" s="108">
        <f t="shared" ca="1" si="83"/>
        <v>45075</v>
      </c>
      <c r="CJ62" s="89">
        <f t="shared" ca="1" si="40"/>
        <v>44717</v>
      </c>
      <c r="CK62" s="17" t="str">
        <f t="shared" ca="1" si="16"/>
        <v>Sun</v>
      </c>
      <c r="CL62" s="118" cm="1">
        <f t="array" aca="1" ref="CL62" ca="1">IFERROR(INDEX($BO$6:$BV$6, $BN$6, MATCH($CK62, $BO$8:$BV$8, 0)), 0)</f>
        <v>0</v>
      </c>
      <c r="CN62" s="6">
        <f t="shared" ca="1" si="46"/>
        <v>5</v>
      </c>
      <c r="CO62" s="118">
        <f ca="1">SUMIF($CN$9:$CN62, $CN62, $CL$9:$CL$9)</f>
        <v>6.8125000000000009</v>
      </c>
      <c r="CP62" s="140" t="str">
        <f ca="1">IFERROR(INDEX('Current Jobs'!$W$11:$W$510, MATCH($CN62, 'Current Jobs'!$T$11:$T$510, 0)), "")</f>
        <v/>
      </c>
      <c r="CQ62" s="17" t="str">
        <f t="shared" ca="1" si="17"/>
        <v/>
      </c>
      <c r="CR62" s="17" t="str">
        <f t="shared" ca="1" si="41"/>
        <v/>
      </c>
      <c r="CS62" s="17" t="str">
        <f t="shared" ca="1" si="42"/>
        <v/>
      </c>
      <c r="CT62" s="17" t="str">
        <f t="shared" ca="1" si="42"/>
        <v/>
      </c>
      <c r="CV62" s="118" t="str" cm="1">
        <f t="array" aca="1" ref="CV62" ca="1">IF($CN62&gt;$CV$6, "", IFERROR(INDEX($BO$4:$BV$4, $BN$4, MATCH($CK62, $BO$8:$BV$8, 0)), 0))</f>
        <v/>
      </c>
      <c r="CX62" s="118" t="str">
        <f t="shared" ca="1" si="43"/>
        <v/>
      </c>
    </row>
    <row r="63" spans="76:102" hidden="1" x14ac:dyDescent="0.25">
      <c r="BX63" s="113">
        <f ca="1">IFERROR(INDEX('Intro &amp; Setup'!$AM$25:$AM$32, MATCH(BZ63, 'Intro &amp; Setup'!$AF$25:$AF$32, 0)), BZ63)</f>
        <v>45166</v>
      </c>
      <c r="BZ63" s="108">
        <f t="shared" ca="1" si="83"/>
        <v>45166</v>
      </c>
      <c r="CJ63" s="89">
        <f t="shared" ca="1" si="40"/>
        <v>44718</v>
      </c>
      <c r="CK63" s="17" t="str">
        <f t="shared" ca="1" si="16"/>
        <v>Mon</v>
      </c>
      <c r="CL63" s="118" cm="1">
        <f t="array" aca="1" ref="CL63" ca="1">IFERROR(INDEX($BO$6:$BV$6, $BN$6, MATCH($CK63, $BO$8:$BV$8, 0)), 0)</f>
        <v>0.28385416666666663</v>
      </c>
      <c r="CN63" s="6">
        <f t="shared" ca="1" si="46"/>
        <v>5</v>
      </c>
      <c r="CO63" s="118">
        <f ca="1">SUMIF($CN$9:$CN63, $CN63, $CL$9:$CL$9)</f>
        <v>7.0963541666666679</v>
      </c>
      <c r="CP63" s="140" t="str">
        <f ca="1">IFERROR(INDEX('Current Jobs'!$W$11:$W$510, MATCH($CN63, 'Current Jobs'!$T$11:$T$510, 0)), "")</f>
        <v/>
      </c>
      <c r="CQ63" s="17" t="str">
        <f t="shared" ca="1" si="17"/>
        <v/>
      </c>
      <c r="CR63" s="17" t="str">
        <f t="shared" ca="1" si="41"/>
        <v/>
      </c>
      <c r="CS63" s="17" t="str">
        <f t="shared" ca="1" si="42"/>
        <v/>
      </c>
      <c r="CT63" s="17" t="str">
        <f t="shared" ca="1" si="42"/>
        <v/>
      </c>
      <c r="CV63" s="118" t="str" cm="1">
        <f t="array" aca="1" ref="CV63" ca="1">IF($CN63&gt;$CV$6, "", IFERROR(INDEX($BO$4:$BV$4, $BN$4, MATCH($CK63, $BO$8:$BV$8, 0)), 0))</f>
        <v/>
      </c>
      <c r="CX63" s="118" t="str">
        <f t="shared" ca="1" si="43"/>
        <v/>
      </c>
    </row>
    <row r="64" spans="76:102" hidden="1" x14ac:dyDescent="0.25">
      <c r="BX64" s="113">
        <f ca="1">IFERROR(INDEX('Intro &amp; Setup'!$AM$25:$AM$32, MATCH(BZ64, 'Intro &amp; Setup'!$AF$25:$AF$32, 0)), BZ64)</f>
        <v>45285</v>
      </c>
      <c r="BZ64" s="108">
        <f t="shared" ca="1" si="83"/>
        <v>45285</v>
      </c>
      <c r="CJ64" s="89">
        <f t="shared" ca="1" si="40"/>
        <v>44719</v>
      </c>
      <c r="CK64" s="17" t="str">
        <f t="shared" ca="1" si="16"/>
        <v>Tue</v>
      </c>
      <c r="CL64" s="118" cm="1">
        <f t="array" aca="1" ref="CL64" ca="1">IFERROR(INDEX($BO$6:$BV$6, $BN$6, MATCH($CK64, $BO$8:$BV$8, 0)), 0)</f>
        <v>0.28385416666666663</v>
      </c>
      <c r="CN64" s="6">
        <f t="shared" ca="1" si="46"/>
        <v>5</v>
      </c>
      <c r="CO64" s="118">
        <f ca="1">SUMIF($CN$9:$CN64, $CN64, $CL$9:$CL$9)</f>
        <v>7.3802083333333348</v>
      </c>
      <c r="CP64" s="140" t="str">
        <f ca="1">IFERROR(INDEX('Current Jobs'!$W$11:$W$510, MATCH($CN64, 'Current Jobs'!$T$11:$T$510, 0)), "")</f>
        <v/>
      </c>
      <c r="CQ64" s="17" t="str">
        <f t="shared" ca="1" si="17"/>
        <v/>
      </c>
      <c r="CR64" s="17" t="str">
        <f t="shared" ca="1" si="41"/>
        <v/>
      </c>
      <c r="CS64" s="17" t="str">
        <f t="shared" ca="1" si="42"/>
        <v/>
      </c>
      <c r="CT64" s="17" t="str">
        <f t="shared" ca="1" si="42"/>
        <v/>
      </c>
      <c r="CV64" s="118" t="str" cm="1">
        <f t="array" aca="1" ref="CV64" ca="1">IF($CN64&gt;$CV$6, "", IFERROR(INDEX($BO$4:$BV$4, $BN$4, MATCH($CK64, $BO$8:$BV$8, 0)), 0))</f>
        <v/>
      </c>
      <c r="CX64" s="118" t="str">
        <f t="shared" ca="1" si="43"/>
        <v/>
      </c>
    </row>
    <row r="65" spans="76:102" hidden="1" x14ac:dyDescent="0.25">
      <c r="BX65" s="113">
        <f ca="1">IFERROR(INDEX('Intro &amp; Setup'!$AM$25:$AM$32, MATCH(BZ65, 'Intro &amp; Setup'!$AF$25:$AF$32, 0)), BZ65)</f>
        <v>45286</v>
      </c>
      <c r="BZ65" s="108">
        <f t="shared" ca="1" si="83"/>
        <v>45286</v>
      </c>
      <c r="CJ65" s="89">
        <f t="shared" ca="1" si="40"/>
        <v>44720</v>
      </c>
      <c r="CK65" s="17" t="str">
        <f t="shared" ca="1" si="16"/>
        <v>Wed</v>
      </c>
      <c r="CL65" s="118" cm="1">
        <f t="array" aca="1" ref="CL65" ca="1">IFERROR(INDEX($BO$6:$BV$6, $BN$6, MATCH($CK65, $BO$8:$BV$8, 0)), 0)</f>
        <v>0.28385416666666663</v>
      </c>
      <c r="CN65" s="6">
        <f t="shared" ca="1" si="46"/>
        <v>5</v>
      </c>
      <c r="CO65" s="118">
        <f ca="1">SUMIF($CN$9:$CN65, $CN65, $CL$9:$CL$9)</f>
        <v>7.6640625000000018</v>
      </c>
      <c r="CP65" s="140" t="str">
        <f ca="1">IFERROR(INDEX('Current Jobs'!$W$11:$W$510, MATCH($CN65, 'Current Jobs'!$T$11:$T$510, 0)), "")</f>
        <v/>
      </c>
      <c r="CQ65" s="17" t="str">
        <f t="shared" ca="1" si="17"/>
        <v/>
      </c>
      <c r="CR65" s="17" t="str">
        <f t="shared" ca="1" si="41"/>
        <v/>
      </c>
      <c r="CS65" s="17" t="str">
        <f t="shared" ca="1" si="42"/>
        <v/>
      </c>
      <c r="CT65" s="17" t="str">
        <f t="shared" ca="1" si="42"/>
        <v/>
      </c>
      <c r="CV65" s="118" t="str" cm="1">
        <f t="array" aca="1" ref="CV65" ca="1">IF($CN65&gt;$CV$6, "", IFERROR(INDEX($BO$4:$BV$4, $BN$4, MATCH($CK65, $BO$8:$BV$8, 0)), 0))</f>
        <v/>
      </c>
      <c r="CX65" s="118" t="str">
        <f t="shared" ca="1" si="43"/>
        <v/>
      </c>
    </row>
    <row r="66" spans="76:102" hidden="1" x14ac:dyDescent="0.25">
      <c r="BX66" s="113">
        <f ca="1">IFERROR(INDEX('Intro &amp; Setup'!$AM$25:$AM$32, MATCH(BZ66, 'Intro &amp; Setup'!$AF$25:$AF$32, 0)), BZ66)</f>
        <v>45292</v>
      </c>
      <c r="BZ66" s="108">
        <f ca="1">BZ22</f>
        <v>45292</v>
      </c>
      <c r="CJ66" s="89">
        <f t="shared" ca="1" si="40"/>
        <v>44721</v>
      </c>
      <c r="CK66" s="17" t="str">
        <f t="shared" ca="1" si="16"/>
        <v>Thu</v>
      </c>
      <c r="CL66" s="118" cm="1">
        <f t="array" aca="1" ref="CL66" ca="1">IFERROR(INDEX($BO$6:$BV$6, $BN$6, MATCH($CK66, $BO$8:$BV$8, 0)), 0)</f>
        <v>0.28385416666666663</v>
      </c>
      <c r="CN66" s="6">
        <f t="shared" ca="1" si="46"/>
        <v>5</v>
      </c>
      <c r="CO66" s="118">
        <f ca="1">SUMIF($CN$9:$CN66, $CN66, $CL$9:$CL$9)</f>
        <v>7.9479166666666687</v>
      </c>
      <c r="CP66" s="140" t="str">
        <f ca="1">IFERROR(INDEX('Current Jobs'!$W$11:$W$510, MATCH($CN66, 'Current Jobs'!$T$11:$T$510, 0)), "")</f>
        <v/>
      </c>
      <c r="CQ66" s="17" t="str">
        <f t="shared" ca="1" si="17"/>
        <v/>
      </c>
      <c r="CR66" s="17" t="str">
        <f t="shared" ca="1" si="41"/>
        <v/>
      </c>
      <c r="CS66" s="17" t="str">
        <f t="shared" ca="1" si="42"/>
        <v/>
      </c>
      <c r="CT66" s="17" t="str">
        <f t="shared" ca="1" si="42"/>
        <v/>
      </c>
      <c r="CV66" s="118" t="str" cm="1">
        <f t="array" aca="1" ref="CV66" ca="1">IF($CN66&gt;$CV$6, "", IFERROR(INDEX($BO$4:$BV$4, $BN$4, MATCH($CK66, $BO$8:$BV$8, 0)), 0))</f>
        <v/>
      </c>
      <c r="CX66" s="118" t="str">
        <f t="shared" ca="1" si="43"/>
        <v/>
      </c>
    </row>
    <row r="67" spans="76:102" hidden="1" x14ac:dyDescent="0.25">
      <c r="BX67" s="113">
        <f ca="1">IFERROR(INDEX('Intro &amp; Setup'!$AM$25:$AM$32, MATCH(BZ67, 'Intro &amp; Setup'!$AF$25:$AF$32, 0)), BZ67)</f>
        <v>45380</v>
      </c>
      <c r="BZ67" s="108">
        <f t="shared" ref="BZ67:BZ73" ca="1" si="84">BZ23</f>
        <v>45380</v>
      </c>
      <c r="CJ67" s="89">
        <f t="shared" ca="1" si="40"/>
        <v>44722</v>
      </c>
      <c r="CK67" s="17" t="str">
        <f t="shared" ca="1" si="16"/>
        <v>Fri</v>
      </c>
      <c r="CL67" s="118" cm="1">
        <f t="array" aca="1" ref="CL67" ca="1">IFERROR(INDEX($BO$6:$BV$6, $BN$6, MATCH($CK67, $BO$8:$BV$8, 0)), 0)</f>
        <v>0.28385416666666663</v>
      </c>
      <c r="CN67" s="6">
        <f t="shared" ca="1" si="46"/>
        <v>5</v>
      </c>
      <c r="CO67" s="118">
        <f ca="1">SUMIF($CN$9:$CN67, $CN67, $CL$9:$CL$9)</f>
        <v>8.2317708333333357</v>
      </c>
      <c r="CP67" s="140" t="str">
        <f ca="1">IFERROR(INDEX('Current Jobs'!$W$11:$W$510, MATCH($CN67, 'Current Jobs'!$T$11:$T$510, 0)), "")</f>
        <v/>
      </c>
      <c r="CQ67" s="17" t="str">
        <f t="shared" ca="1" si="17"/>
        <v/>
      </c>
      <c r="CR67" s="17" t="str">
        <f t="shared" ca="1" si="41"/>
        <v/>
      </c>
      <c r="CS67" s="17" t="str">
        <f t="shared" ca="1" si="42"/>
        <v/>
      </c>
      <c r="CT67" s="17" t="str">
        <f t="shared" ca="1" si="42"/>
        <v/>
      </c>
      <c r="CV67" s="118" t="str" cm="1">
        <f t="array" aca="1" ref="CV67" ca="1">IF($CN67&gt;$CV$6, "", IFERROR(INDEX($BO$4:$BV$4, $BN$4, MATCH($CK67, $BO$8:$BV$8, 0)), 0))</f>
        <v/>
      </c>
      <c r="CX67" s="118" t="str">
        <f t="shared" ca="1" si="43"/>
        <v/>
      </c>
    </row>
    <row r="68" spans="76:102" hidden="1" x14ac:dyDescent="0.25">
      <c r="BX68" s="113">
        <f ca="1">IFERROR(INDEX('Intro &amp; Setup'!$AM$25:$AM$32, MATCH(BZ68, 'Intro &amp; Setup'!$AF$25:$AF$32, 0)), BZ68)</f>
        <v>45383</v>
      </c>
      <c r="BZ68" s="108">
        <f t="shared" ca="1" si="84"/>
        <v>45383</v>
      </c>
      <c r="CJ68" s="89">
        <f t="shared" ca="1" si="40"/>
        <v>44723</v>
      </c>
      <c r="CK68" s="17" t="str">
        <f t="shared" ca="1" si="16"/>
        <v>Sat</v>
      </c>
      <c r="CL68" s="118" cm="1">
        <f t="array" aca="1" ref="CL68" ca="1">IFERROR(INDEX($BO$6:$BV$6, $BN$6, MATCH($CK68, $BO$8:$BV$8, 0)), 0)</f>
        <v>0</v>
      </c>
      <c r="CN68" s="6">
        <f t="shared" ca="1" si="46"/>
        <v>5</v>
      </c>
      <c r="CO68" s="118">
        <f ca="1">SUMIF($CN$9:$CN68, $CN68, $CL$9:$CL$9)</f>
        <v>8.2317708333333357</v>
      </c>
      <c r="CP68" s="140" t="str">
        <f ca="1">IFERROR(INDEX('Current Jobs'!$W$11:$W$510, MATCH($CN68, 'Current Jobs'!$T$11:$T$510, 0)), "")</f>
        <v/>
      </c>
      <c r="CQ68" s="17" t="str">
        <f t="shared" ca="1" si="17"/>
        <v/>
      </c>
      <c r="CR68" s="17" t="str">
        <f t="shared" ca="1" si="41"/>
        <v/>
      </c>
      <c r="CS68" s="17" t="str">
        <f t="shared" ca="1" si="42"/>
        <v/>
      </c>
      <c r="CT68" s="17" t="str">
        <f t="shared" ca="1" si="42"/>
        <v/>
      </c>
      <c r="CV68" s="118" t="str" cm="1">
        <f t="array" aca="1" ref="CV68" ca="1">IF($CN68&gt;$CV$6, "", IFERROR(INDEX($BO$4:$BV$4, $BN$4, MATCH($CK68, $BO$8:$BV$8, 0)), 0))</f>
        <v/>
      </c>
      <c r="CX68" s="118" t="str">
        <f t="shared" ca="1" si="43"/>
        <v/>
      </c>
    </row>
    <row r="69" spans="76:102" hidden="1" x14ac:dyDescent="0.25">
      <c r="BX69" s="113">
        <f ca="1">IFERROR(INDEX('Intro &amp; Setup'!$AM$25:$AM$32, MATCH(BZ69, 'Intro &amp; Setup'!$AF$25:$AF$32, 0)), BZ69)</f>
        <v>45418</v>
      </c>
      <c r="BZ69" s="108">
        <f t="shared" ca="1" si="84"/>
        <v>45418</v>
      </c>
      <c r="CJ69" s="89">
        <f t="shared" ca="1" si="40"/>
        <v>44724</v>
      </c>
      <c r="CK69" s="17" t="str">
        <f t="shared" ca="1" si="16"/>
        <v>Sun</v>
      </c>
      <c r="CL69" s="118" cm="1">
        <f t="array" aca="1" ref="CL69" ca="1">IFERROR(INDEX($BO$6:$BV$6, $BN$6, MATCH($CK69, $BO$8:$BV$8, 0)), 0)</f>
        <v>0</v>
      </c>
      <c r="CN69" s="6">
        <f t="shared" ca="1" si="46"/>
        <v>5</v>
      </c>
      <c r="CO69" s="118">
        <f ca="1">SUMIF($CN$9:$CN69, $CN69, $CL$9:$CL$9)</f>
        <v>8.2317708333333357</v>
      </c>
      <c r="CP69" s="140" t="str">
        <f ca="1">IFERROR(INDEX('Current Jobs'!$W$11:$W$510, MATCH($CN69, 'Current Jobs'!$T$11:$T$510, 0)), "")</f>
        <v/>
      </c>
      <c r="CQ69" s="17" t="str">
        <f t="shared" ca="1" si="17"/>
        <v/>
      </c>
      <c r="CR69" s="17" t="str">
        <f t="shared" ca="1" si="41"/>
        <v/>
      </c>
      <c r="CS69" s="17" t="str">
        <f t="shared" ca="1" si="42"/>
        <v/>
      </c>
      <c r="CT69" s="17" t="str">
        <f t="shared" ca="1" si="42"/>
        <v/>
      </c>
      <c r="CV69" s="118" t="str" cm="1">
        <f t="array" aca="1" ref="CV69" ca="1">IF($CN69&gt;$CV$6, "", IFERROR(INDEX($BO$4:$BV$4, $BN$4, MATCH($CK69, $BO$8:$BV$8, 0)), 0))</f>
        <v/>
      </c>
      <c r="CX69" s="118" t="str">
        <f t="shared" ca="1" si="43"/>
        <v/>
      </c>
    </row>
    <row r="70" spans="76:102" hidden="1" x14ac:dyDescent="0.25">
      <c r="BX70" s="113">
        <f ca="1">IFERROR(INDEX('Intro &amp; Setup'!$AM$25:$AM$32, MATCH(BZ70, 'Intro &amp; Setup'!$AF$25:$AF$32, 0)), BZ70)</f>
        <v>45439</v>
      </c>
      <c r="BZ70" s="108">
        <f t="shared" ca="1" si="84"/>
        <v>45439</v>
      </c>
      <c r="CJ70" s="89">
        <f t="shared" ca="1" si="40"/>
        <v>44725</v>
      </c>
      <c r="CK70" s="17" t="str">
        <f t="shared" ca="1" si="16"/>
        <v>Mon</v>
      </c>
      <c r="CL70" s="118" cm="1">
        <f t="array" aca="1" ref="CL70" ca="1">IFERROR(INDEX($BO$6:$BV$6, $BN$6, MATCH($CK70, $BO$8:$BV$8, 0)), 0)</f>
        <v>0.28385416666666663</v>
      </c>
      <c r="CN70" s="6">
        <f t="shared" ca="1" si="46"/>
        <v>5</v>
      </c>
      <c r="CO70" s="118">
        <f ca="1">SUMIF($CN$9:$CN70, $CN70, $CL$9:$CL$9)</f>
        <v>8.5156250000000018</v>
      </c>
      <c r="CP70" s="140" t="str">
        <f ca="1">IFERROR(INDEX('Current Jobs'!$W$11:$W$510, MATCH($CN70, 'Current Jobs'!$T$11:$T$510, 0)), "")</f>
        <v/>
      </c>
      <c r="CQ70" s="17" t="str">
        <f t="shared" ca="1" si="17"/>
        <v/>
      </c>
      <c r="CR70" s="17" t="str">
        <f t="shared" ca="1" si="41"/>
        <v/>
      </c>
      <c r="CS70" s="17" t="str">
        <f t="shared" ca="1" si="42"/>
        <v/>
      </c>
      <c r="CT70" s="17" t="str">
        <f t="shared" ca="1" si="42"/>
        <v/>
      </c>
      <c r="CV70" s="118" t="str" cm="1">
        <f t="array" aca="1" ref="CV70" ca="1">IF($CN70&gt;$CV$6, "", IFERROR(INDEX($BO$4:$BV$4, $BN$4, MATCH($CK70, $BO$8:$BV$8, 0)), 0))</f>
        <v/>
      </c>
      <c r="CX70" s="118" t="str">
        <f t="shared" ca="1" si="43"/>
        <v/>
      </c>
    </row>
    <row r="71" spans="76:102" hidden="1" x14ac:dyDescent="0.25">
      <c r="BX71" s="113">
        <f ca="1">IFERROR(INDEX('Intro &amp; Setup'!$AM$25:$AM$32, MATCH(BZ71, 'Intro &amp; Setup'!$AF$25:$AF$32, 0)), BZ71)</f>
        <v>45530</v>
      </c>
      <c r="BZ71" s="108">
        <f t="shared" ca="1" si="84"/>
        <v>45530</v>
      </c>
      <c r="CJ71" s="89">
        <f t="shared" ca="1" si="40"/>
        <v>44726</v>
      </c>
      <c r="CK71" s="17" t="str">
        <f t="shared" ca="1" si="16"/>
        <v>Tue</v>
      </c>
      <c r="CL71" s="118" cm="1">
        <f t="array" aca="1" ref="CL71" ca="1">IFERROR(INDEX($BO$6:$BV$6, $BN$6, MATCH($CK71, $BO$8:$BV$8, 0)), 0)</f>
        <v>0.28385416666666663</v>
      </c>
      <c r="CN71" s="6">
        <f t="shared" ca="1" si="46"/>
        <v>5</v>
      </c>
      <c r="CO71" s="118">
        <f ca="1">SUMIF($CN$9:$CN71, $CN71, $CL$9:$CL$9)</f>
        <v>8.7994791666666679</v>
      </c>
      <c r="CP71" s="140" t="str">
        <f ca="1">IFERROR(INDEX('Current Jobs'!$W$11:$W$510, MATCH($CN71, 'Current Jobs'!$T$11:$T$510, 0)), "")</f>
        <v/>
      </c>
      <c r="CQ71" s="17" t="str">
        <f t="shared" ca="1" si="17"/>
        <v/>
      </c>
      <c r="CR71" s="17" t="str">
        <f t="shared" ca="1" si="41"/>
        <v/>
      </c>
      <c r="CS71" s="17" t="str">
        <f t="shared" ca="1" si="42"/>
        <v/>
      </c>
      <c r="CT71" s="17" t="str">
        <f t="shared" ca="1" si="42"/>
        <v/>
      </c>
      <c r="CV71" s="118" t="str" cm="1">
        <f t="array" aca="1" ref="CV71" ca="1">IF($CN71&gt;$CV$6, "", IFERROR(INDEX($BO$4:$BV$4, $BN$4, MATCH($CK71, $BO$8:$BV$8, 0)), 0))</f>
        <v/>
      </c>
      <c r="CX71" s="118" t="str">
        <f t="shared" ca="1" si="43"/>
        <v/>
      </c>
    </row>
    <row r="72" spans="76:102" hidden="1" x14ac:dyDescent="0.25">
      <c r="BX72" s="113">
        <f ca="1">IFERROR(INDEX('Intro &amp; Setup'!$AM$25:$AM$32, MATCH(BZ72, 'Intro &amp; Setup'!$AF$25:$AF$32, 0)), BZ72)</f>
        <v>45651</v>
      </c>
      <c r="BZ72" s="108">
        <f t="shared" ca="1" si="84"/>
        <v>45651</v>
      </c>
      <c r="CJ72" s="89">
        <f t="shared" ca="1" si="40"/>
        <v>44727</v>
      </c>
      <c r="CK72" s="17" t="str">
        <f t="shared" ca="1" si="16"/>
        <v>Wed</v>
      </c>
      <c r="CL72" s="118" cm="1">
        <f t="array" aca="1" ref="CL72" ca="1">IFERROR(INDEX($BO$6:$BV$6, $BN$6, MATCH($CK72, $BO$8:$BV$8, 0)), 0)</f>
        <v>0.28385416666666663</v>
      </c>
      <c r="CN72" s="6">
        <f t="shared" ca="1" si="46"/>
        <v>5</v>
      </c>
      <c r="CO72" s="118">
        <f ca="1">SUMIF($CN$9:$CN72, $CN72, $CL$9:$CL$9)</f>
        <v>9.0833333333333339</v>
      </c>
      <c r="CP72" s="140" t="str">
        <f ca="1">IFERROR(INDEX('Current Jobs'!$W$11:$W$510, MATCH($CN72, 'Current Jobs'!$T$11:$T$510, 0)), "")</f>
        <v/>
      </c>
      <c r="CQ72" s="17" t="str">
        <f t="shared" ca="1" si="17"/>
        <v/>
      </c>
      <c r="CR72" s="17" t="str">
        <f t="shared" ca="1" si="41"/>
        <v/>
      </c>
      <c r="CS72" s="17" t="str">
        <f t="shared" ca="1" si="42"/>
        <v/>
      </c>
      <c r="CT72" s="17" t="str">
        <f t="shared" ca="1" si="42"/>
        <v/>
      </c>
      <c r="CV72" s="118" t="str" cm="1">
        <f t="array" aca="1" ref="CV72" ca="1">IF($CN72&gt;$CV$6, "", IFERROR(INDEX($BO$4:$BV$4, $BN$4, MATCH($CK72, $BO$8:$BV$8, 0)), 0))</f>
        <v/>
      </c>
      <c r="CX72" s="118" t="str">
        <f t="shared" ca="1" si="43"/>
        <v/>
      </c>
    </row>
    <row r="73" spans="76:102" hidden="1" x14ac:dyDescent="0.25">
      <c r="BX73" s="113">
        <f ca="1">IFERROR(INDEX('Intro &amp; Setup'!$AM$25:$AM$32, MATCH(BZ73, 'Intro &amp; Setup'!$AF$25:$AF$32, 0)), BZ73)</f>
        <v>45652</v>
      </c>
      <c r="BZ73" s="108">
        <f t="shared" ca="1" si="84"/>
        <v>45652</v>
      </c>
      <c r="CJ73" s="89">
        <f t="shared" ca="1" si="40"/>
        <v>44728</v>
      </c>
      <c r="CK73" s="17" t="str">
        <f t="shared" ref="CK73:CK136" ca="1" si="85">IF(COUNTIF($U$9:$U$32, $CJ73)&gt;0, $CK$2, IF(COUNTIF($BX$50:$BX$89, $CJ73)&gt;0, $BV$8, TEXT($CJ73, "ddd")))</f>
        <v>Thu</v>
      </c>
      <c r="CL73" s="118" cm="1">
        <f t="array" aca="1" ref="CL73" ca="1">IFERROR(INDEX($BO$6:$BV$6, $BN$6, MATCH($CK73, $BO$8:$BV$8, 0)), 0)</f>
        <v>0.28385416666666663</v>
      </c>
      <c r="CN73" s="6">
        <f t="shared" ca="1" si="46"/>
        <v>5</v>
      </c>
      <c r="CO73" s="118">
        <f ca="1">SUMIF($CN$9:$CN73, $CN73, $CL$9:$CL$9)</f>
        <v>9.3671875</v>
      </c>
      <c r="CP73" s="140" t="str">
        <f ca="1">IFERROR(INDEX('Current Jobs'!$W$11:$W$510, MATCH($CN73, 'Current Jobs'!$T$11:$T$510, 0)), "")</f>
        <v/>
      </c>
      <c r="CQ73" s="17" t="str">
        <f t="shared" ref="CQ73:CQ136" ca="1" si="86">IF($CN73&gt;$CN72, $CQ$8, "")</f>
        <v/>
      </c>
      <c r="CR73" s="17" t="str">
        <f t="shared" ca="1" si="41"/>
        <v/>
      </c>
      <c r="CS73" s="17" t="str">
        <f t="shared" ca="1" si="42"/>
        <v/>
      </c>
      <c r="CT73" s="17" t="str">
        <f t="shared" ca="1" si="42"/>
        <v/>
      </c>
      <c r="CV73" s="118" t="str" cm="1">
        <f t="array" aca="1" ref="CV73" ca="1">IF($CN73&gt;$CV$6, "", IFERROR(INDEX($BO$4:$BV$4, $BN$4, MATCH($CK73, $BO$8:$BV$8, 0)), 0))</f>
        <v/>
      </c>
      <c r="CX73" s="118" t="str">
        <f t="shared" ca="1" si="43"/>
        <v/>
      </c>
    </row>
    <row r="74" spans="76:102" hidden="1" x14ac:dyDescent="0.25">
      <c r="BX74" s="113">
        <f ca="1">IFERROR(INDEX('Intro &amp; Setup'!$AM$25:$AM$32, MATCH(BZ74, 'Intro &amp; Setup'!$AF$25:$AF$32, 0)), BZ74)</f>
        <v>45658</v>
      </c>
      <c r="BZ74" s="108">
        <f ca="1">BZ31</f>
        <v>45658</v>
      </c>
      <c r="CJ74" s="89">
        <f t="shared" ref="CJ74:CJ137" ca="1" si="87">CJ73+1</f>
        <v>44729</v>
      </c>
      <c r="CK74" s="17" t="str">
        <f t="shared" ca="1" si="85"/>
        <v>Fri</v>
      </c>
      <c r="CL74" s="118" cm="1">
        <f t="array" aca="1" ref="CL74" ca="1">IFERROR(INDEX($BO$6:$BV$6, $BN$6, MATCH($CK74, $BO$8:$BV$8, 0)), 0)</f>
        <v>0.28385416666666663</v>
      </c>
      <c r="CN74" s="6">
        <f t="shared" ca="1" si="46"/>
        <v>5</v>
      </c>
      <c r="CO74" s="118">
        <f ca="1">SUMIF($CN$9:$CN74, $CN74, $CL$9:$CL$9)</f>
        <v>9.6510416666666661</v>
      </c>
      <c r="CP74" s="140" t="str">
        <f ca="1">IFERROR(INDEX('Current Jobs'!$W$11:$W$510, MATCH($CN74, 'Current Jobs'!$T$11:$T$510, 0)), "")</f>
        <v/>
      </c>
      <c r="CQ74" s="17" t="str">
        <f t="shared" ca="1" si="86"/>
        <v/>
      </c>
      <c r="CR74" s="17" t="str">
        <f t="shared" ref="CR74:CR137" ca="1" si="88">IF($CN75&gt;$CN74, $CR$8, "")</f>
        <v/>
      </c>
      <c r="CS74" s="17" t="str">
        <f t="shared" ref="CS74:CT137" ca="1" si="89">IF(CQ74="", "", CONCATENATE($CN74, " - ", CQ74))</f>
        <v/>
      </c>
      <c r="CT74" s="17" t="str">
        <f t="shared" ca="1" si="89"/>
        <v/>
      </c>
      <c r="CV74" s="118" t="str" cm="1">
        <f t="array" aca="1" ref="CV74" ca="1">IF($CN74&gt;$CV$6, "", IFERROR(INDEX($BO$4:$BV$4, $BN$4, MATCH($CK74, $BO$8:$BV$8, 0)), 0))</f>
        <v/>
      </c>
      <c r="CX74" s="118" t="str">
        <f t="shared" ref="CX74:CX137" ca="1" si="90">IF($CN74&gt;$CV$6, "", $CL74)</f>
        <v/>
      </c>
    </row>
    <row r="75" spans="76:102" hidden="1" x14ac:dyDescent="0.25">
      <c r="BX75" s="113">
        <f ca="1">IFERROR(INDEX('Intro &amp; Setup'!$AM$25:$AM$32, MATCH(BZ75, 'Intro &amp; Setup'!$AF$25:$AF$32, 0)), BZ75)</f>
        <v>45765</v>
      </c>
      <c r="BZ75" s="108">
        <f t="shared" ref="BZ75:BZ81" ca="1" si="91">BZ32</f>
        <v>45765</v>
      </c>
      <c r="CJ75" s="89">
        <f t="shared" ca="1" si="87"/>
        <v>44730</v>
      </c>
      <c r="CK75" s="17" t="str">
        <f t="shared" ca="1" si="85"/>
        <v>Sat</v>
      </c>
      <c r="CL75" s="118" cm="1">
        <f t="array" aca="1" ref="CL75" ca="1">IFERROR(INDEX($BO$6:$BV$6, $BN$6, MATCH($CK75, $BO$8:$BV$8, 0)), 0)</f>
        <v>0</v>
      </c>
      <c r="CN75" s="6">
        <f t="shared" ca="1" si="46"/>
        <v>5</v>
      </c>
      <c r="CO75" s="118">
        <f ca="1">SUMIF($CN$9:$CN75, $CN75, $CL$9:$CL$9)</f>
        <v>9.6510416666666661</v>
      </c>
      <c r="CP75" s="140" t="str">
        <f ca="1">IFERROR(INDEX('Current Jobs'!$W$11:$W$510, MATCH($CN75, 'Current Jobs'!$T$11:$T$510, 0)), "")</f>
        <v/>
      </c>
      <c r="CQ75" s="17" t="str">
        <f t="shared" ca="1" si="86"/>
        <v/>
      </c>
      <c r="CR75" s="17" t="str">
        <f t="shared" ca="1" si="88"/>
        <v/>
      </c>
      <c r="CS75" s="17" t="str">
        <f t="shared" ca="1" si="89"/>
        <v/>
      </c>
      <c r="CT75" s="17" t="str">
        <f t="shared" ca="1" si="89"/>
        <v/>
      </c>
      <c r="CV75" s="118" t="str" cm="1">
        <f t="array" aca="1" ref="CV75" ca="1">IF($CN75&gt;$CV$6, "", IFERROR(INDEX($BO$4:$BV$4, $BN$4, MATCH($CK75, $BO$8:$BV$8, 0)), 0))</f>
        <v/>
      </c>
      <c r="CX75" s="118" t="str">
        <f t="shared" ca="1" si="90"/>
        <v/>
      </c>
    </row>
    <row r="76" spans="76:102" hidden="1" x14ac:dyDescent="0.25">
      <c r="BX76" s="113">
        <f ca="1">IFERROR(INDEX('Intro &amp; Setup'!$AM$25:$AM$32, MATCH(BZ76, 'Intro &amp; Setup'!$AF$25:$AF$32, 0)), BZ76)</f>
        <v>45768</v>
      </c>
      <c r="BZ76" s="108">
        <f t="shared" ca="1" si="91"/>
        <v>45768</v>
      </c>
      <c r="CJ76" s="89">
        <f t="shared" ca="1" si="87"/>
        <v>44731</v>
      </c>
      <c r="CK76" s="17" t="str">
        <f t="shared" ca="1" si="85"/>
        <v>Sun</v>
      </c>
      <c r="CL76" s="118" cm="1">
        <f t="array" aca="1" ref="CL76" ca="1">IFERROR(INDEX($BO$6:$BV$6, $BN$6, MATCH($CK76, $BO$8:$BV$8, 0)), 0)</f>
        <v>0</v>
      </c>
      <c r="CN76" s="6">
        <f t="shared" ca="1" si="46"/>
        <v>5</v>
      </c>
      <c r="CO76" s="118">
        <f ca="1">SUMIF($CN$9:$CN76, $CN76, $CL$9:$CL$9)</f>
        <v>9.6510416666666661</v>
      </c>
      <c r="CP76" s="140" t="str">
        <f ca="1">IFERROR(INDEX('Current Jobs'!$W$11:$W$510, MATCH($CN76, 'Current Jobs'!$T$11:$T$510, 0)), "")</f>
        <v/>
      </c>
      <c r="CQ76" s="17" t="str">
        <f t="shared" ca="1" si="86"/>
        <v/>
      </c>
      <c r="CR76" s="17" t="str">
        <f t="shared" ca="1" si="88"/>
        <v/>
      </c>
      <c r="CS76" s="17" t="str">
        <f t="shared" ca="1" si="89"/>
        <v/>
      </c>
      <c r="CT76" s="17" t="str">
        <f t="shared" ca="1" si="89"/>
        <v/>
      </c>
      <c r="CV76" s="118" t="str" cm="1">
        <f t="array" aca="1" ref="CV76" ca="1">IF($CN76&gt;$CV$6, "", IFERROR(INDEX($BO$4:$BV$4, $BN$4, MATCH($CK76, $BO$8:$BV$8, 0)), 0))</f>
        <v/>
      </c>
      <c r="CX76" s="118" t="str">
        <f t="shared" ca="1" si="90"/>
        <v/>
      </c>
    </row>
    <row r="77" spans="76:102" hidden="1" x14ac:dyDescent="0.25">
      <c r="BX77" s="113">
        <f ca="1">IFERROR(INDEX('Intro &amp; Setup'!$AM$25:$AM$32, MATCH(BZ77, 'Intro &amp; Setup'!$AF$25:$AF$32, 0)), BZ77)</f>
        <v>45782</v>
      </c>
      <c r="BZ77" s="108">
        <f t="shared" ca="1" si="91"/>
        <v>45782</v>
      </c>
      <c r="CJ77" s="89">
        <f t="shared" ca="1" si="87"/>
        <v>44732</v>
      </c>
      <c r="CK77" s="17" t="str">
        <f t="shared" ca="1" si="85"/>
        <v>Mon</v>
      </c>
      <c r="CL77" s="118" cm="1">
        <f t="array" aca="1" ref="CL77" ca="1">IFERROR(INDEX($BO$6:$BV$6, $BN$6, MATCH($CK77, $BO$8:$BV$8, 0)), 0)</f>
        <v>0.28385416666666663</v>
      </c>
      <c r="CN77" s="6">
        <f t="shared" ca="1" si="46"/>
        <v>5</v>
      </c>
      <c r="CO77" s="118">
        <f ca="1">SUMIF($CN$9:$CN77, $CN77, $CL$9:$CL$9)</f>
        <v>9.9348958333333321</v>
      </c>
      <c r="CP77" s="140" t="str">
        <f ca="1">IFERROR(INDEX('Current Jobs'!$W$11:$W$510, MATCH($CN77, 'Current Jobs'!$T$11:$T$510, 0)), "")</f>
        <v/>
      </c>
      <c r="CQ77" s="17" t="str">
        <f t="shared" ca="1" si="86"/>
        <v/>
      </c>
      <c r="CR77" s="17" t="str">
        <f t="shared" ca="1" si="88"/>
        <v/>
      </c>
      <c r="CS77" s="17" t="str">
        <f t="shared" ca="1" si="89"/>
        <v/>
      </c>
      <c r="CT77" s="17" t="str">
        <f t="shared" ca="1" si="89"/>
        <v/>
      </c>
      <c r="CV77" s="118" t="str" cm="1">
        <f t="array" aca="1" ref="CV77" ca="1">IF($CN77&gt;$CV$6, "", IFERROR(INDEX($BO$4:$BV$4, $BN$4, MATCH($CK77, $BO$8:$BV$8, 0)), 0))</f>
        <v/>
      </c>
      <c r="CX77" s="118" t="str">
        <f t="shared" ca="1" si="90"/>
        <v/>
      </c>
    </row>
    <row r="78" spans="76:102" hidden="1" x14ac:dyDescent="0.25">
      <c r="BX78" s="113">
        <f ca="1">IFERROR(INDEX('Intro &amp; Setup'!$AM$25:$AM$32, MATCH(BZ78, 'Intro &amp; Setup'!$AF$25:$AF$32, 0)), BZ78)</f>
        <v>45803</v>
      </c>
      <c r="BZ78" s="108">
        <f t="shared" ca="1" si="91"/>
        <v>45803</v>
      </c>
      <c r="CJ78" s="89">
        <f t="shared" ca="1" si="87"/>
        <v>44733</v>
      </c>
      <c r="CK78" s="17" t="str">
        <f t="shared" ca="1" si="85"/>
        <v>Tue</v>
      </c>
      <c r="CL78" s="118" cm="1">
        <f t="array" aca="1" ref="CL78" ca="1">IFERROR(INDEX($BO$6:$BV$6, $BN$6, MATCH($CK78, $BO$8:$BV$8, 0)), 0)</f>
        <v>0.28385416666666663</v>
      </c>
      <c r="CN78" s="6">
        <f t="shared" ca="1" si="46"/>
        <v>5</v>
      </c>
      <c r="CO78" s="118">
        <f ca="1">SUMIF($CN$9:$CN78, $CN78, $CL$9:$CL$9)</f>
        <v>10.218749999999998</v>
      </c>
      <c r="CP78" s="140" t="str">
        <f ca="1">IFERROR(INDEX('Current Jobs'!$W$11:$W$510, MATCH($CN78, 'Current Jobs'!$T$11:$T$510, 0)), "")</f>
        <v/>
      </c>
      <c r="CQ78" s="17" t="str">
        <f t="shared" ca="1" si="86"/>
        <v/>
      </c>
      <c r="CR78" s="17" t="str">
        <f t="shared" ca="1" si="88"/>
        <v/>
      </c>
      <c r="CS78" s="17" t="str">
        <f t="shared" ca="1" si="89"/>
        <v/>
      </c>
      <c r="CT78" s="17" t="str">
        <f t="shared" ca="1" si="89"/>
        <v/>
      </c>
      <c r="CV78" s="118" t="str" cm="1">
        <f t="array" aca="1" ref="CV78" ca="1">IF($CN78&gt;$CV$6, "", IFERROR(INDEX($BO$4:$BV$4, $BN$4, MATCH($CK78, $BO$8:$BV$8, 0)), 0))</f>
        <v/>
      </c>
      <c r="CX78" s="118" t="str">
        <f t="shared" ca="1" si="90"/>
        <v/>
      </c>
    </row>
    <row r="79" spans="76:102" hidden="1" x14ac:dyDescent="0.25">
      <c r="BX79" s="113">
        <f ca="1">IFERROR(INDEX('Intro &amp; Setup'!$AM$25:$AM$32, MATCH(BZ79, 'Intro &amp; Setup'!$AF$25:$AF$32, 0)), BZ79)</f>
        <v>45894</v>
      </c>
      <c r="BZ79" s="108">
        <f t="shared" ca="1" si="91"/>
        <v>45894</v>
      </c>
      <c r="CJ79" s="89">
        <f t="shared" ca="1" si="87"/>
        <v>44734</v>
      </c>
      <c r="CK79" s="17" t="str">
        <f t="shared" ca="1" si="85"/>
        <v>Wed</v>
      </c>
      <c r="CL79" s="118" cm="1">
        <f t="array" aca="1" ref="CL79" ca="1">IFERROR(INDEX($BO$6:$BV$6, $BN$6, MATCH($CK79, $BO$8:$BV$8, 0)), 0)</f>
        <v>0.28385416666666663</v>
      </c>
      <c r="CN79" s="6">
        <f t="shared" ca="1" si="46"/>
        <v>5</v>
      </c>
      <c r="CO79" s="118">
        <f ca="1">SUMIF($CN$9:$CN79, $CN79, $CL$9:$CL$9)</f>
        <v>10.502604166666664</v>
      </c>
      <c r="CP79" s="140" t="str">
        <f ca="1">IFERROR(INDEX('Current Jobs'!$W$11:$W$510, MATCH($CN79, 'Current Jobs'!$T$11:$T$510, 0)), "")</f>
        <v/>
      </c>
      <c r="CQ79" s="17" t="str">
        <f t="shared" ca="1" si="86"/>
        <v/>
      </c>
      <c r="CR79" s="17" t="str">
        <f t="shared" ca="1" si="88"/>
        <v/>
      </c>
      <c r="CS79" s="17" t="str">
        <f t="shared" ca="1" si="89"/>
        <v/>
      </c>
      <c r="CT79" s="17" t="str">
        <f t="shared" ca="1" si="89"/>
        <v/>
      </c>
      <c r="CV79" s="118" t="str" cm="1">
        <f t="array" aca="1" ref="CV79" ca="1">IF($CN79&gt;$CV$6, "", IFERROR(INDEX($BO$4:$BV$4, $BN$4, MATCH($CK79, $BO$8:$BV$8, 0)), 0))</f>
        <v/>
      </c>
      <c r="CX79" s="118" t="str">
        <f t="shared" ca="1" si="90"/>
        <v/>
      </c>
    </row>
    <row r="80" spans="76:102" hidden="1" x14ac:dyDescent="0.25">
      <c r="BX80" s="113">
        <f ca="1">IFERROR(INDEX('Intro &amp; Setup'!$AM$25:$AM$32, MATCH(BZ80, 'Intro &amp; Setup'!$AF$25:$AF$32, 0)), BZ80)</f>
        <v>46016</v>
      </c>
      <c r="BZ80" s="108">
        <f t="shared" ca="1" si="91"/>
        <v>46016</v>
      </c>
      <c r="CJ80" s="89">
        <f t="shared" ca="1" si="87"/>
        <v>44735</v>
      </c>
      <c r="CK80" s="17" t="str">
        <f t="shared" ca="1" si="85"/>
        <v>Thu</v>
      </c>
      <c r="CL80" s="118" cm="1">
        <f t="array" aca="1" ref="CL80" ca="1">IFERROR(INDEX($BO$6:$BV$6, $BN$6, MATCH($CK80, $BO$8:$BV$8, 0)), 0)</f>
        <v>0.28385416666666663</v>
      </c>
      <c r="CN80" s="6">
        <f t="shared" ca="1" si="46"/>
        <v>5</v>
      </c>
      <c r="CO80" s="118">
        <f ca="1">SUMIF($CN$9:$CN80, $CN80, $CL$9:$CL$9)</f>
        <v>10.78645833333333</v>
      </c>
      <c r="CP80" s="140" t="str">
        <f ca="1">IFERROR(INDEX('Current Jobs'!$W$11:$W$510, MATCH($CN80, 'Current Jobs'!$T$11:$T$510, 0)), "")</f>
        <v/>
      </c>
      <c r="CQ80" s="17" t="str">
        <f t="shared" ca="1" si="86"/>
        <v/>
      </c>
      <c r="CR80" s="17" t="str">
        <f t="shared" ca="1" si="88"/>
        <v/>
      </c>
      <c r="CS80" s="17" t="str">
        <f t="shared" ca="1" si="89"/>
        <v/>
      </c>
      <c r="CT80" s="17" t="str">
        <f t="shared" ca="1" si="89"/>
        <v/>
      </c>
      <c r="CV80" s="118" t="str" cm="1">
        <f t="array" aca="1" ref="CV80" ca="1">IF($CN80&gt;$CV$6, "", IFERROR(INDEX($BO$4:$BV$4, $BN$4, MATCH($CK80, $BO$8:$BV$8, 0)), 0))</f>
        <v/>
      </c>
      <c r="CX80" s="118" t="str">
        <f t="shared" ca="1" si="90"/>
        <v/>
      </c>
    </row>
    <row r="81" spans="76:102" hidden="1" x14ac:dyDescent="0.25">
      <c r="BX81" s="113">
        <f ca="1">IFERROR(INDEX('Intro &amp; Setup'!$AM$25:$AM$32, MATCH(BZ81, 'Intro &amp; Setup'!$AF$25:$AF$32, 0)), BZ81)</f>
        <v>46017</v>
      </c>
      <c r="BZ81" s="108">
        <f t="shared" ca="1" si="91"/>
        <v>46017</v>
      </c>
      <c r="CJ81" s="89">
        <f t="shared" ca="1" si="87"/>
        <v>44736</v>
      </c>
      <c r="CK81" s="17" t="str">
        <f t="shared" ca="1" si="85"/>
        <v>Fri</v>
      </c>
      <c r="CL81" s="118" cm="1">
        <f t="array" aca="1" ref="CL81" ca="1">IFERROR(INDEX($BO$6:$BV$6, $BN$6, MATCH($CK81, $BO$8:$BV$8, 0)), 0)</f>
        <v>0.28385416666666663</v>
      </c>
      <c r="CN81" s="6">
        <f t="shared" ca="1" si="46"/>
        <v>5</v>
      </c>
      <c r="CO81" s="118">
        <f ca="1">SUMIF($CN$9:$CN81, $CN81, $CL$9:$CL$9)</f>
        <v>11.070312499999996</v>
      </c>
      <c r="CP81" s="140" t="str">
        <f ca="1">IFERROR(INDEX('Current Jobs'!$W$11:$W$510, MATCH($CN81, 'Current Jobs'!$T$11:$T$510, 0)), "")</f>
        <v/>
      </c>
      <c r="CQ81" s="17" t="str">
        <f t="shared" ca="1" si="86"/>
        <v/>
      </c>
      <c r="CR81" s="17" t="str">
        <f t="shared" ca="1" si="88"/>
        <v/>
      </c>
      <c r="CS81" s="17" t="str">
        <f t="shared" ca="1" si="89"/>
        <v/>
      </c>
      <c r="CT81" s="17" t="str">
        <f t="shared" ca="1" si="89"/>
        <v/>
      </c>
      <c r="CV81" s="118" t="str" cm="1">
        <f t="array" aca="1" ref="CV81" ca="1">IF($CN81&gt;$CV$6, "", IFERROR(INDEX($BO$4:$BV$4, $BN$4, MATCH($CK81, $BO$8:$BV$8, 0)), 0))</f>
        <v/>
      </c>
      <c r="CX81" s="118" t="str">
        <f t="shared" ca="1" si="90"/>
        <v/>
      </c>
    </row>
    <row r="82" spans="76:102" hidden="1" x14ac:dyDescent="0.25">
      <c r="BX82" s="113">
        <f ca="1">IFERROR(INDEX('Intro &amp; Setup'!$AM$25:$AM$32, MATCH(BZ82, 'Intro &amp; Setup'!$AF$25:$AF$32, 0)), BZ82)</f>
        <v>46023</v>
      </c>
      <c r="BZ82" s="108">
        <f ca="1">BZ40</f>
        <v>46023</v>
      </c>
      <c r="CJ82" s="89">
        <f t="shared" ca="1" si="87"/>
        <v>44737</v>
      </c>
      <c r="CK82" s="17" t="str">
        <f t="shared" ca="1" si="85"/>
        <v>Sat</v>
      </c>
      <c r="CL82" s="118" cm="1">
        <f t="array" aca="1" ref="CL82" ca="1">IFERROR(INDEX($BO$6:$BV$6, $BN$6, MATCH($CK82, $BO$8:$BV$8, 0)), 0)</f>
        <v>0</v>
      </c>
      <c r="CN82" s="6">
        <f t="shared" ref="CN82:CN145" ca="1" si="92">IF($CO81&gt;=$CP81, $CN81+1, $CN81)</f>
        <v>5</v>
      </c>
      <c r="CO82" s="118">
        <f ca="1">SUMIF($CN$9:$CN82, $CN82, $CL$9:$CL$9)</f>
        <v>11.070312499999996</v>
      </c>
      <c r="CP82" s="140" t="str">
        <f ca="1">IFERROR(INDEX('Current Jobs'!$W$11:$W$510, MATCH($CN82, 'Current Jobs'!$T$11:$T$510, 0)), "")</f>
        <v/>
      </c>
      <c r="CQ82" s="17" t="str">
        <f t="shared" ca="1" si="86"/>
        <v/>
      </c>
      <c r="CR82" s="17" t="str">
        <f t="shared" ca="1" si="88"/>
        <v/>
      </c>
      <c r="CS82" s="17" t="str">
        <f t="shared" ca="1" si="89"/>
        <v/>
      </c>
      <c r="CT82" s="17" t="str">
        <f t="shared" ca="1" si="89"/>
        <v/>
      </c>
      <c r="CV82" s="118" t="str" cm="1">
        <f t="array" aca="1" ref="CV82" ca="1">IF($CN82&gt;$CV$6, "", IFERROR(INDEX($BO$4:$BV$4, $BN$4, MATCH($CK82, $BO$8:$BV$8, 0)), 0))</f>
        <v/>
      </c>
      <c r="CX82" s="118" t="str">
        <f t="shared" ca="1" si="90"/>
        <v/>
      </c>
    </row>
    <row r="83" spans="76:102" hidden="1" x14ac:dyDescent="0.25">
      <c r="BX83" s="113">
        <f ca="1">IFERROR(INDEX('Intro &amp; Setup'!$AM$25:$AM$32, MATCH(BZ83, 'Intro &amp; Setup'!$AF$25:$AF$32, 0)), BZ83)</f>
        <v>46115</v>
      </c>
      <c r="BZ83" s="108">
        <f t="shared" ref="BZ83:BZ89" ca="1" si="93">BZ41</f>
        <v>46115</v>
      </c>
      <c r="CJ83" s="89">
        <f t="shared" ca="1" si="87"/>
        <v>44738</v>
      </c>
      <c r="CK83" s="17" t="str">
        <f t="shared" ca="1" si="85"/>
        <v>Sun</v>
      </c>
      <c r="CL83" s="118" cm="1">
        <f t="array" aca="1" ref="CL83" ca="1">IFERROR(INDEX($BO$6:$BV$6, $BN$6, MATCH($CK83, $BO$8:$BV$8, 0)), 0)</f>
        <v>0</v>
      </c>
      <c r="CN83" s="6">
        <f t="shared" ca="1" si="92"/>
        <v>5</v>
      </c>
      <c r="CO83" s="118">
        <f ca="1">SUMIF($CN$9:$CN83, $CN83, $CL$9:$CL$9)</f>
        <v>11.070312499999996</v>
      </c>
      <c r="CP83" s="140" t="str">
        <f ca="1">IFERROR(INDEX('Current Jobs'!$W$11:$W$510, MATCH($CN83, 'Current Jobs'!$T$11:$T$510, 0)), "")</f>
        <v/>
      </c>
      <c r="CQ83" s="17" t="str">
        <f t="shared" ca="1" si="86"/>
        <v/>
      </c>
      <c r="CR83" s="17" t="str">
        <f t="shared" ca="1" si="88"/>
        <v/>
      </c>
      <c r="CS83" s="17" t="str">
        <f t="shared" ca="1" si="89"/>
        <v/>
      </c>
      <c r="CT83" s="17" t="str">
        <f t="shared" ca="1" si="89"/>
        <v/>
      </c>
      <c r="CV83" s="118" t="str" cm="1">
        <f t="array" aca="1" ref="CV83" ca="1">IF($CN83&gt;$CV$6, "", IFERROR(INDEX($BO$4:$BV$4, $BN$4, MATCH($CK83, $BO$8:$BV$8, 0)), 0))</f>
        <v/>
      </c>
      <c r="CX83" s="118" t="str">
        <f t="shared" ca="1" si="90"/>
        <v/>
      </c>
    </row>
    <row r="84" spans="76:102" hidden="1" x14ac:dyDescent="0.25">
      <c r="BX84" s="113">
        <f ca="1">IFERROR(INDEX('Intro &amp; Setup'!$AM$25:$AM$32, MATCH(BZ84, 'Intro &amp; Setup'!$AF$25:$AF$32, 0)), BZ84)</f>
        <v>46118</v>
      </c>
      <c r="BZ84" s="108">
        <f t="shared" ca="1" si="93"/>
        <v>46118</v>
      </c>
      <c r="CJ84" s="89">
        <f t="shared" ca="1" si="87"/>
        <v>44739</v>
      </c>
      <c r="CK84" s="17" t="str">
        <f t="shared" ca="1" si="85"/>
        <v>Mon</v>
      </c>
      <c r="CL84" s="118" cm="1">
        <f t="array" aca="1" ref="CL84" ca="1">IFERROR(INDEX($BO$6:$BV$6, $BN$6, MATCH($CK84, $BO$8:$BV$8, 0)), 0)</f>
        <v>0.28385416666666663</v>
      </c>
      <c r="CN84" s="6">
        <f t="shared" ca="1" si="92"/>
        <v>5</v>
      </c>
      <c r="CO84" s="118">
        <f ca="1">SUMIF($CN$9:$CN84, $CN84, $CL$9:$CL$9)</f>
        <v>11.354166666666663</v>
      </c>
      <c r="CP84" s="140" t="str">
        <f ca="1">IFERROR(INDEX('Current Jobs'!$W$11:$W$510, MATCH($CN84, 'Current Jobs'!$T$11:$T$510, 0)), "")</f>
        <v/>
      </c>
      <c r="CQ84" s="17" t="str">
        <f t="shared" ca="1" si="86"/>
        <v/>
      </c>
      <c r="CR84" s="17" t="str">
        <f t="shared" ca="1" si="88"/>
        <v/>
      </c>
      <c r="CS84" s="17" t="str">
        <f t="shared" ca="1" si="89"/>
        <v/>
      </c>
      <c r="CT84" s="17" t="str">
        <f t="shared" ca="1" si="89"/>
        <v/>
      </c>
      <c r="CV84" s="118" t="str" cm="1">
        <f t="array" aca="1" ref="CV84" ca="1">IF($CN84&gt;$CV$6, "", IFERROR(INDEX($BO$4:$BV$4, $BN$4, MATCH($CK84, $BO$8:$BV$8, 0)), 0))</f>
        <v/>
      </c>
      <c r="CX84" s="118" t="str">
        <f t="shared" ca="1" si="90"/>
        <v/>
      </c>
    </row>
    <row r="85" spans="76:102" hidden="1" x14ac:dyDescent="0.25">
      <c r="BX85" s="113">
        <f ca="1">IFERROR(INDEX('Intro &amp; Setup'!$AM$25:$AM$32, MATCH(BZ85, 'Intro &amp; Setup'!$AF$25:$AF$32, 0)), BZ85)</f>
        <v>46146</v>
      </c>
      <c r="BZ85" s="108">
        <f t="shared" ca="1" si="93"/>
        <v>46146</v>
      </c>
      <c r="CJ85" s="89">
        <f t="shared" ca="1" si="87"/>
        <v>44740</v>
      </c>
      <c r="CK85" s="17" t="str">
        <f t="shared" ca="1" si="85"/>
        <v>Tue</v>
      </c>
      <c r="CL85" s="118" cm="1">
        <f t="array" aca="1" ref="CL85" ca="1">IFERROR(INDEX($BO$6:$BV$6, $BN$6, MATCH($CK85, $BO$8:$BV$8, 0)), 0)</f>
        <v>0.28385416666666663</v>
      </c>
      <c r="CN85" s="6">
        <f t="shared" ca="1" si="92"/>
        <v>5</v>
      </c>
      <c r="CO85" s="118">
        <f ca="1">SUMIF($CN$9:$CN85, $CN85, $CL$9:$CL$9)</f>
        <v>11.638020833333329</v>
      </c>
      <c r="CP85" s="140" t="str">
        <f ca="1">IFERROR(INDEX('Current Jobs'!$W$11:$W$510, MATCH($CN85, 'Current Jobs'!$T$11:$T$510, 0)), "")</f>
        <v/>
      </c>
      <c r="CQ85" s="17" t="str">
        <f t="shared" ca="1" si="86"/>
        <v/>
      </c>
      <c r="CR85" s="17" t="str">
        <f t="shared" ca="1" si="88"/>
        <v/>
      </c>
      <c r="CS85" s="17" t="str">
        <f t="shared" ca="1" si="89"/>
        <v/>
      </c>
      <c r="CT85" s="17" t="str">
        <f t="shared" ca="1" si="89"/>
        <v/>
      </c>
      <c r="CV85" s="118" t="str" cm="1">
        <f t="array" aca="1" ref="CV85" ca="1">IF($CN85&gt;$CV$6, "", IFERROR(INDEX($BO$4:$BV$4, $BN$4, MATCH($CK85, $BO$8:$BV$8, 0)), 0))</f>
        <v/>
      </c>
      <c r="CX85" s="118" t="str">
        <f t="shared" ca="1" si="90"/>
        <v/>
      </c>
    </row>
    <row r="86" spans="76:102" hidden="1" x14ac:dyDescent="0.25">
      <c r="BX86" s="113">
        <f ca="1">IFERROR(INDEX('Intro &amp; Setup'!$AM$25:$AM$32, MATCH(BZ86, 'Intro &amp; Setup'!$AF$25:$AF$32, 0)), BZ86)</f>
        <v>46167</v>
      </c>
      <c r="BZ86" s="108">
        <f t="shared" ca="1" si="93"/>
        <v>46167</v>
      </c>
      <c r="CJ86" s="89">
        <f t="shared" ca="1" si="87"/>
        <v>44741</v>
      </c>
      <c r="CK86" s="17" t="str">
        <f t="shared" ca="1" si="85"/>
        <v>Wed</v>
      </c>
      <c r="CL86" s="118" cm="1">
        <f t="array" aca="1" ref="CL86" ca="1">IFERROR(INDEX($BO$6:$BV$6, $BN$6, MATCH($CK86, $BO$8:$BV$8, 0)), 0)</f>
        <v>0.28385416666666663</v>
      </c>
      <c r="CN86" s="6">
        <f t="shared" ca="1" si="92"/>
        <v>5</v>
      </c>
      <c r="CO86" s="118">
        <f ca="1">SUMIF($CN$9:$CN86, $CN86, $CL$9:$CL$9)</f>
        <v>11.921874999999995</v>
      </c>
      <c r="CP86" s="140" t="str">
        <f ca="1">IFERROR(INDEX('Current Jobs'!$W$11:$W$510, MATCH($CN86, 'Current Jobs'!$T$11:$T$510, 0)), "")</f>
        <v/>
      </c>
      <c r="CQ86" s="17" t="str">
        <f t="shared" ca="1" si="86"/>
        <v/>
      </c>
      <c r="CR86" s="17" t="str">
        <f t="shared" ca="1" si="88"/>
        <v/>
      </c>
      <c r="CS86" s="17" t="str">
        <f t="shared" ca="1" si="89"/>
        <v/>
      </c>
      <c r="CT86" s="17" t="str">
        <f t="shared" ca="1" si="89"/>
        <v/>
      </c>
      <c r="CV86" s="118" t="str" cm="1">
        <f t="array" aca="1" ref="CV86" ca="1">IF($CN86&gt;$CV$6, "", IFERROR(INDEX($BO$4:$BV$4, $BN$4, MATCH($CK86, $BO$8:$BV$8, 0)), 0))</f>
        <v/>
      </c>
      <c r="CX86" s="118" t="str">
        <f t="shared" ca="1" si="90"/>
        <v/>
      </c>
    </row>
    <row r="87" spans="76:102" hidden="1" x14ac:dyDescent="0.25">
      <c r="BX87" s="113">
        <f ca="1">IFERROR(INDEX('Intro &amp; Setup'!$AM$25:$AM$32, MATCH(BZ87, 'Intro &amp; Setup'!$AF$25:$AF$32, 0)), BZ87)</f>
        <v>46265</v>
      </c>
      <c r="BZ87" s="108">
        <f t="shared" ca="1" si="93"/>
        <v>46265</v>
      </c>
      <c r="CJ87" s="89">
        <f t="shared" ca="1" si="87"/>
        <v>44742</v>
      </c>
      <c r="CK87" s="17" t="str">
        <f t="shared" ca="1" si="85"/>
        <v>Thu</v>
      </c>
      <c r="CL87" s="118" cm="1">
        <f t="array" aca="1" ref="CL87" ca="1">IFERROR(INDEX($BO$6:$BV$6, $BN$6, MATCH($CK87, $BO$8:$BV$8, 0)), 0)</f>
        <v>0.28385416666666663</v>
      </c>
      <c r="CN87" s="6">
        <f t="shared" ca="1" si="92"/>
        <v>5</v>
      </c>
      <c r="CO87" s="118">
        <f ca="1">SUMIF($CN$9:$CN87, $CN87, $CL$9:$CL$9)</f>
        <v>12.205729166666661</v>
      </c>
      <c r="CP87" s="140" t="str">
        <f ca="1">IFERROR(INDEX('Current Jobs'!$W$11:$W$510, MATCH($CN87, 'Current Jobs'!$T$11:$T$510, 0)), "")</f>
        <v/>
      </c>
      <c r="CQ87" s="17" t="str">
        <f t="shared" ca="1" si="86"/>
        <v/>
      </c>
      <c r="CR87" s="17" t="str">
        <f t="shared" ca="1" si="88"/>
        <v/>
      </c>
      <c r="CS87" s="17" t="str">
        <f t="shared" ca="1" si="89"/>
        <v/>
      </c>
      <c r="CT87" s="17" t="str">
        <f t="shared" ca="1" si="89"/>
        <v/>
      </c>
      <c r="CV87" s="118" t="str" cm="1">
        <f t="array" aca="1" ref="CV87" ca="1">IF($CN87&gt;$CV$6, "", IFERROR(INDEX($BO$4:$BV$4, $BN$4, MATCH($CK87, $BO$8:$BV$8, 0)), 0))</f>
        <v/>
      </c>
      <c r="CX87" s="118" t="str">
        <f t="shared" ca="1" si="90"/>
        <v/>
      </c>
    </row>
    <row r="88" spans="76:102" hidden="1" x14ac:dyDescent="0.25">
      <c r="BX88" s="113">
        <f ca="1">IFERROR(INDEX('Intro &amp; Setup'!$AM$25:$AM$32, MATCH(BZ88, 'Intro &amp; Setup'!$AF$25:$AF$32, 0)), BZ88)</f>
        <v>46381</v>
      </c>
      <c r="BZ88" s="108">
        <f t="shared" ca="1" si="93"/>
        <v>46381</v>
      </c>
      <c r="CJ88" s="89">
        <f t="shared" ca="1" si="87"/>
        <v>44743</v>
      </c>
      <c r="CK88" s="17" t="str">
        <f t="shared" ca="1" si="85"/>
        <v>Fri</v>
      </c>
      <c r="CL88" s="118" cm="1">
        <f t="array" aca="1" ref="CL88" ca="1">IFERROR(INDEX($BO$6:$BV$6, $BN$6, MATCH($CK88, $BO$8:$BV$8, 0)), 0)</f>
        <v>0.28385416666666663</v>
      </c>
      <c r="CN88" s="6">
        <f t="shared" ca="1" si="92"/>
        <v>5</v>
      </c>
      <c r="CO88" s="118">
        <f ca="1">SUMIF($CN$9:$CN88, $CN88, $CL$9:$CL$9)</f>
        <v>12.489583333333327</v>
      </c>
      <c r="CP88" s="140" t="str">
        <f ca="1">IFERROR(INDEX('Current Jobs'!$W$11:$W$510, MATCH($CN88, 'Current Jobs'!$T$11:$T$510, 0)), "")</f>
        <v/>
      </c>
      <c r="CQ88" s="17" t="str">
        <f t="shared" ca="1" si="86"/>
        <v/>
      </c>
      <c r="CR88" s="17" t="str">
        <f t="shared" ca="1" si="88"/>
        <v/>
      </c>
      <c r="CS88" s="17" t="str">
        <f t="shared" ca="1" si="89"/>
        <v/>
      </c>
      <c r="CT88" s="17" t="str">
        <f t="shared" ca="1" si="89"/>
        <v/>
      </c>
      <c r="CV88" s="118" t="str" cm="1">
        <f t="array" aca="1" ref="CV88" ca="1">IF($CN88&gt;$CV$6, "", IFERROR(INDEX($BO$4:$BV$4, $BN$4, MATCH($CK88, $BO$8:$BV$8, 0)), 0))</f>
        <v/>
      </c>
      <c r="CX88" s="118" t="str">
        <f t="shared" ca="1" si="90"/>
        <v/>
      </c>
    </row>
    <row r="89" spans="76:102" hidden="1" x14ac:dyDescent="0.25">
      <c r="BX89" s="114">
        <f ca="1">IFERROR(INDEX('Intro &amp; Setup'!$AM$25:$AM$32, MATCH(BZ89, 'Intro &amp; Setup'!$AF$25:$AF$32, 0)), BZ89)</f>
        <v>46384</v>
      </c>
      <c r="BZ89" s="109">
        <f t="shared" ca="1" si="93"/>
        <v>46384</v>
      </c>
      <c r="CJ89" s="89">
        <f t="shared" ca="1" si="87"/>
        <v>44744</v>
      </c>
      <c r="CK89" s="17" t="str">
        <f t="shared" ca="1" si="85"/>
        <v>Sat</v>
      </c>
      <c r="CL89" s="118" cm="1">
        <f t="array" aca="1" ref="CL89" ca="1">IFERROR(INDEX($BO$6:$BV$6, $BN$6, MATCH($CK89, $BO$8:$BV$8, 0)), 0)</f>
        <v>0</v>
      </c>
      <c r="CN89" s="6">
        <f t="shared" ca="1" si="92"/>
        <v>5</v>
      </c>
      <c r="CO89" s="118">
        <f ca="1">SUMIF($CN$9:$CN89, $CN89, $CL$9:$CL$9)</f>
        <v>12.489583333333327</v>
      </c>
      <c r="CP89" s="140" t="str">
        <f ca="1">IFERROR(INDEX('Current Jobs'!$W$11:$W$510, MATCH($CN89, 'Current Jobs'!$T$11:$T$510, 0)), "")</f>
        <v/>
      </c>
      <c r="CQ89" s="17" t="str">
        <f t="shared" ca="1" si="86"/>
        <v/>
      </c>
      <c r="CR89" s="17" t="str">
        <f t="shared" ca="1" si="88"/>
        <v/>
      </c>
      <c r="CS89" s="17" t="str">
        <f t="shared" ca="1" si="89"/>
        <v/>
      </c>
      <c r="CT89" s="17" t="str">
        <f t="shared" ca="1" si="89"/>
        <v/>
      </c>
      <c r="CV89" s="118" t="str" cm="1">
        <f t="array" aca="1" ref="CV89" ca="1">IF($CN89&gt;$CV$6, "", IFERROR(INDEX($BO$4:$BV$4, $BN$4, MATCH($CK89, $BO$8:$BV$8, 0)), 0))</f>
        <v/>
      </c>
      <c r="CX89" s="118" t="str">
        <f t="shared" ca="1" si="90"/>
        <v/>
      </c>
    </row>
    <row r="90" spans="76:102" hidden="1" x14ac:dyDescent="0.25">
      <c r="BX90" s="115"/>
      <c r="CJ90" s="89">
        <f t="shared" ca="1" si="87"/>
        <v>44745</v>
      </c>
      <c r="CK90" s="17" t="str">
        <f t="shared" ca="1" si="85"/>
        <v>Sun</v>
      </c>
      <c r="CL90" s="118" cm="1">
        <f t="array" aca="1" ref="CL90" ca="1">IFERROR(INDEX($BO$6:$BV$6, $BN$6, MATCH($CK90, $BO$8:$BV$8, 0)), 0)</f>
        <v>0</v>
      </c>
      <c r="CN90" s="6">
        <f t="shared" ca="1" si="92"/>
        <v>5</v>
      </c>
      <c r="CO90" s="118">
        <f ca="1">SUMIF($CN$9:$CN90, $CN90, $CL$9:$CL$9)</f>
        <v>12.489583333333327</v>
      </c>
      <c r="CP90" s="140" t="str">
        <f ca="1">IFERROR(INDEX('Current Jobs'!$W$11:$W$510, MATCH($CN90, 'Current Jobs'!$T$11:$T$510, 0)), "")</f>
        <v/>
      </c>
      <c r="CQ90" s="17" t="str">
        <f t="shared" ca="1" si="86"/>
        <v/>
      </c>
      <c r="CR90" s="17" t="str">
        <f t="shared" ca="1" si="88"/>
        <v/>
      </c>
      <c r="CS90" s="17" t="str">
        <f t="shared" ca="1" si="89"/>
        <v/>
      </c>
      <c r="CT90" s="17" t="str">
        <f t="shared" ca="1" si="89"/>
        <v/>
      </c>
      <c r="CV90" s="118" t="str" cm="1">
        <f t="array" aca="1" ref="CV90" ca="1">IF($CN90&gt;$CV$6, "", IFERROR(INDEX($BO$4:$BV$4, $BN$4, MATCH($CK90, $BO$8:$BV$8, 0)), 0))</f>
        <v/>
      </c>
      <c r="CX90" s="118" t="str">
        <f t="shared" ca="1" si="90"/>
        <v/>
      </c>
    </row>
    <row r="91" spans="76:102" hidden="1" x14ac:dyDescent="0.25">
      <c r="CJ91" s="89">
        <f t="shared" ca="1" si="87"/>
        <v>44746</v>
      </c>
      <c r="CK91" s="17" t="str">
        <f t="shared" ca="1" si="85"/>
        <v>Mon</v>
      </c>
      <c r="CL91" s="118" cm="1">
        <f t="array" aca="1" ref="CL91" ca="1">IFERROR(INDEX($BO$6:$BV$6, $BN$6, MATCH($CK91, $BO$8:$BV$8, 0)), 0)</f>
        <v>0.28385416666666663</v>
      </c>
      <c r="CN91" s="6">
        <f t="shared" ca="1" si="92"/>
        <v>5</v>
      </c>
      <c r="CO91" s="118">
        <f ca="1">SUMIF($CN$9:$CN91, $CN91, $CL$9:$CL$9)</f>
        <v>12.773437499999993</v>
      </c>
      <c r="CP91" s="140" t="str">
        <f ca="1">IFERROR(INDEX('Current Jobs'!$W$11:$W$510, MATCH($CN91, 'Current Jobs'!$T$11:$T$510, 0)), "")</f>
        <v/>
      </c>
      <c r="CQ91" s="17" t="str">
        <f t="shared" ca="1" si="86"/>
        <v/>
      </c>
      <c r="CR91" s="17" t="str">
        <f t="shared" ca="1" si="88"/>
        <v/>
      </c>
      <c r="CS91" s="17" t="str">
        <f t="shared" ca="1" si="89"/>
        <v/>
      </c>
      <c r="CT91" s="17" t="str">
        <f t="shared" ca="1" si="89"/>
        <v/>
      </c>
      <c r="CV91" s="118" t="str" cm="1">
        <f t="array" aca="1" ref="CV91" ca="1">IF($CN91&gt;$CV$6, "", IFERROR(INDEX($BO$4:$BV$4, $BN$4, MATCH($CK91, $BO$8:$BV$8, 0)), 0))</f>
        <v/>
      </c>
      <c r="CX91" s="118" t="str">
        <f t="shared" ca="1" si="90"/>
        <v/>
      </c>
    </row>
    <row r="92" spans="76:102" hidden="1" x14ac:dyDescent="0.25">
      <c r="CJ92" s="89">
        <f t="shared" ca="1" si="87"/>
        <v>44747</v>
      </c>
      <c r="CK92" s="17" t="str">
        <f t="shared" ca="1" si="85"/>
        <v>Tue</v>
      </c>
      <c r="CL92" s="118" cm="1">
        <f t="array" aca="1" ref="CL92" ca="1">IFERROR(INDEX($BO$6:$BV$6, $BN$6, MATCH($CK92, $BO$8:$BV$8, 0)), 0)</f>
        <v>0.28385416666666663</v>
      </c>
      <c r="CN92" s="6">
        <f t="shared" ca="1" si="92"/>
        <v>5</v>
      </c>
      <c r="CO92" s="118">
        <f ca="1">SUMIF($CN$9:$CN92, $CN92, $CL$9:$CL$9)</f>
        <v>13.057291666666659</v>
      </c>
      <c r="CP92" s="140" t="str">
        <f ca="1">IFERROR(INDEX('Current Jobs'!$W$11:$W$510, MATCH($CN92, 'Current Jobs'!$T$11:$T$510, 0)), "")</f>
        <v/>
      </c>
      <c r="CQ92" s="17" t="str">
        <f t="shared" ca="1" si="86"/>
        <v/>
      </c>
      <c r="CR92" s="17" t="str">
        <f t="shared" ca="1" si="88"/>
        <v/>
      </c>
      <c r="CS92" s="17" t="str">
        <f t="shared" ca="1" si="89"/>
        <v/>
      </c>
      <c r="CT92" s="17" t="str">
        <f t="shared" ca="1" si="89"/>
        <v/>
      </c>
      <c r="CV92" s="118" t="str" cm="1">
        <f t="array" aca="1" ref="CV92" ca="1">IF($CN92&gt;$CV$6, "", IFERROR(INDEX($BO$4:$BV$4, $BN$4, MATCH($CK92, $BO$8:$BV$8, 0)), 0))</f>
        <v/>
      </c>
      <c r="CX92" s="118" t="str">
        <f t="shared" ca="1" si="90"/>
        <v/>
      </c>
    </row>
    <row r="93" spans="76:102" hidden="1" x14ac:dyDescent="0.25">
      <c r="CJ93" s="89">
        <f t="shared" ca="1" si="87"/>
        <v>44748</v>
      </c>
      <c r="CK93" s="17" t="str">
        <f t="shared" ca="1" si="85"/>
        <v>Wed</v>
      </c>
      <c r="CL93" s="118" cm="1">
        <f t="array" aca="1" ref="CL93" ca="1">IFERROR(INDEX($BO$6:$BV$6, $BN$6, MATCH($CK93, $BO$8:$BV$8, 0)), 0)</f>
        <v>0.28385416666666663</v>
      </c>
      <c r="CN93" s="6">
        <f t="shared" ca="1" si="92"/>
        <v>5</v>
      </c>
      <c r="CO93" s="118">
        <f ca="1">SUMIF($CN$9:$CN93, $CN93, $CL$9:$CL$9)</f>
        <v>13.341145833333325</v>
      </c>
      <c r="CP93" s="140" t="str">
        <f ca="1">IFERROR(INDEX('Current Jobs'!$W$11:$W$510, MATCH($CN93, 'Current Jobs'!$T$11:$T$510, 0)), "")</f>
        <v/>
      </c>
      <c r="CQ93" s="17" t="str">
        <f t="shared" ca="1" si="86"/>
        <v/>
      </c>
      <c r="CR93" s="17" t="str">
        <f t="shared" ca="1" si="88"/>
        <v/>
      </c>
      <c r="CS93" s="17" t="str">
        <f t="shared" ca="1" si="89"/>
        <v/>
      </c>
      <c r="CT93" s="17" t="str">
        <f t="shared" ca="1" si="89"/>
        <v/>
      </c>
      <c r="CV93" s="118" t="str" cm="1">
        <f t="array" aca="1" ref="CV93" ca="1">IF($CN93&gt;$CV$6, "", IFERROR(INDEX($BO$4:$BV$4, $BN$4, MATCH($CK93, $BO$8:$BV$8, 0)), 0))</f>
        <v/>
      </c>
      <c r="CX93" s="118" t="str">
        <f t="shared" ca="1" si="90"/>
        <v/>
      </c>
    </row>
    <row r="94" spans="76:102" hidden="1" x14ac:dyDescent="0.25">
      <c r="CJ94" s="89">
        <f t="shared" ca="1" si="87"/>
        <v>44749</v>
      </c>
      <c r="CK94" s="17" t="str">
        <f t="shared" ca="1" si="85"/>
        <v>Thu</v>
      </c>
      <c r="CL94" s="118" cm="1">
        <f t="array" aca="1" ref="CL94" ca="1">IFERROR(INDEX($BO$6:$BV$6, $BN$6, MATCH($CK94, $BO$8:$BV$8, 0)), 0)</f>
        <v>0.28385416666666663</v>
      </c>
      <c r="CN94" s="6">
        <f t="shared" ca="1" si="92"/>
        <v>5</v>
      </c>
      <c r="CO94" s="118">
        <f ca="1">SUMIF($CN$9:$CN94, $CN94, $CL$9:$CL$9)</f>
        <v>13.624999999999991</v>
      </c>
      <c r="CP94" s="140" t="str">
        <f ca="1">IFERROR(INDEX('Current Jobs'!$W$11:$W$510, MATCH($CN94, 'Current Jobs'!$T$11:$T$510, 0)), "")</f>
        <v/>
      </c>
      <c r="CQ94" s="17" t="str">
        <f t="shared" ca="1" si="86"/>
        <v/>
      </c>
      <c r="CR94" s="17" t="str">
        <f t="shared" ca="1" si="88"/>
        <v/>
      </c>
      <c r="CS94" s="17" t="str">
        <f t="shared" ca="1" si="89"/>
        <v/>
      </c>
      <c r="CT94" s="17" t="str">
        <f t="shared" ca="1" si="89"/>
        <v/>
      </c>
      <c r="CV94" s="118" t="str" cm="1">
        <f t="array" aca="1" ref="CV94" ca="1">IF($CN94&gt;$CV$6, "", IFERROR(INDEX($BO$4:$BV$4, $BN$4, MATCH($CK94, $BO$8:$BV$8, 0)), 0))</f>
        <v/>
      </c>
      <c r="CX94" s="118" t="str">
        <f t="shared" ca="1" si="90"/>
        <v/>
      </c>
    </row>
    <row r="95" spans="76:102" hidden="1" x14ac:dyDescent="0.25">
      <c r="CJ95" s="89">
        <f t="shared" ca="1" si="87"/>
        <v>44750</v>
      </c>
      <c r="CK95" s="17" t="str">
        <f t="shared" ca="1" si="85"/>
        <v>Fri</v>
      </c>
      <c r="CL95" s="118" cm="1">
        <f t="array" aca="1" ref="CL95" ca="1">IFERROR(INDEX($BO$6:$BV$6, $BN$6, MATCH($CK95, $BO$8:$BV$8, 0)), 0)</f>
        <v>0.28385416666666663</v>
      </c>
      <c r="CN95" s="6">
        <f t="shared" ca="1" si="92"/>
        <v>5</v>
      </c>
      <c r="CO95" s="118">
        <f ca="1">SUMIF($CN$9:$CN95, $CN95, $CL$9:$CL$9)</f>
        <v>13.908854166666657</v>
      </c>
      <c r="CP95" s="140" t="str">
        <f ca="1">IFERROR(INDEX('Current Jobs'!$W$11:$W$510, MATCH($CN95, 'Current Jobs'!$T$11:$T$510, 0)), "")</f>
        <v/>
      </c>
      <c r="CQ95" s="17" t="str">
        <f t="shared" ca="1" si="86"/>
        <v/>
      </c>
      <c r="CR95" s="17" t="str">
        <f t="shared" ca="1" si="88"/>
        <v/>
      </c>
      <c r="CS95" s="17" t="str">
        <f t="shared" ca="1" si="89"/>
        <v/>
      </c>
      <c r="CT95" s="17" t="str">
        <f t="shared" ca="1" si="89"/>
        <v/>
      </c>
      <c r="CV95" s="118" t="str" cm="1">
        <f t="array" aca="1" ref="CV95" ca="1">IF($CN95&gt;$CV$6, "", IFERROR(INDEX($BO$4:$BV$4, $BN$4, MATCH($CK95, $BO$8:$BV$8, 0)), 0))</f>
        <v/>
      </c>
      <c r="CX95" s="118" t="str">
        <f t="shared" ca="1" si="90"/>
        <v/>
      </c>
    </row>
    <row r="96" spans="76:102" hidden="1" x14ac:dyDescent="0.25">
      <c r="CJ96" s="89">
        <f t="shared" ca="1" si="87"/>
        <v>44751</v>
      </c>
      <c r="CK96" s="17" t="str">
        <f t="shared" ca="1" si="85"/>
        <v>Sat</v>
      </c>
      <c r="CL96" s="118" cm="1">
        <f t="array" aca="1" ref="CL96" ca="1">IFERROR(INDEX($BO$6:$BV$6, $BN$6, MATCH($CK96, $BO$8:$BV$8, 0)), 0)</f>
        <v>0</v>
      </c>
      <c r="CN96" s="6">
        <f t="shared" ca="1" si="92"/>
        <v>5</v>
      </c>
      <c r="CO96" s="118">
        <f ca="1">SUMIF($CN$9:$CN96, $CN96, $CL$9:$CL$9)</f>
        <v>13.908854166666657</v>
      </c>
      <c r="CP96" s="140" t="str">
        <f ca="1">IFERROR(INDEX('Current Jobs'!$W$11:$W$510, MATCH($CN96, 'Current Jobs'!$T$11:$T$510, 0)), "")</f>
        <v/>
      </c>
      <c r="CQ96" s="17" t="str">
        <f t="shared" ca="1" si="86"/>
        <v/>
      </c>
      <c r="CR96" s="17" t="str">
        <f t="shared" ca="1" si="88"/>
        <v/>
      </c>
      <c r="CS96" s="17" t="str">
        <f t="shared" ca="1" si="89"/>
        <v/>
      </c>
      <c r="CT96" s="17" t="str">
        <f t="shared" ca="1" si="89"/>
        <v/>
      </c>
      <c r="CV96" s="118" t="str" cm="1">
        <f t="array" aca="1" ref="CV96" ca="1">IF($CN96&gt;$CV$6, "", IFERROR(INDEX($BO$4:$BV$4, $BN$4, MATCH($CK96, $BO$8:$BV$8, 0)), 0))</f>
        <v/>
      </c>
      <c r="CX96" s="118" t="str">
        <f t="shared" ca="1" si="90"/>
        <v/>
      </c>
    </row>
    <row r="97" spans="88:102" hidden="1" x14ac:dyDescent="0.25">
      <c r="CJ97" s="89">
        <f t="shared" ca="1" si="87"/>
        <v>44752</v>
      </c>
      <c r="CK97" s="17" t="str">
        <f t="shared" ca="1" si="85"/>
        <v>Sun</v>
      </c>
      <c r="CL97" s="118" cm="1">
        <f t="array" aca="1" ref="CL97" ca="1">IFERROR(INDEX($BO$6:$BV$6, $BN$6, MATCH($CK97, $BO$8:$BV$8, 0)), 0)</f>
        <v>0</v>
      </c>
      <c r="CN97" s="6">
        <f t="shared" ca="1" si="92"/>
        <v>5</v>
      </c>
      <c r="CO97" s="118">
        <f ca="1">SUMIF($CN$9:$CN97, $CN97, $CL$9:$CL$9)</f>
        <v>13.908854166666657</v>
      </c>
      <c r="CP97" s="140" t="str">
        <f ca="1">IFERROR(INDEX('Current Jobs'!$W$11:$W$510, MATCH($CN97, 'Current Jobs'!$T$11:$T$510, 0)), "")</f>
        <v/>
      </c>
      <c r="CQ97" s="17" t="str">
        <f t="shared" ca="1" si="86"/>
        <v/>
      </c>
      <c r="CR97" s="17" t="str">
        <f t="shared" ca="1" si="88"/>
        <v/>
      </c>
      <c r="CS97" s="17" t="str">
        <f t="shared" ca="1" si="89"/>
        <v/>
      </c>
      <c r="CT97" s="17" t="str">
        <f t="shared" ca="1" si="89"/>
        <v/>
      </c>
      <c r="CV97" s="118" t="str" cm="1">
        <f t="array" aca="1" ref="CV97" ca="1">IF($CN97&gt;$CV$6, "", IFERROR(INDEX($BO$4:$BV$4, $BN$4, MATCH($CK97, $BO$8:$BV$8, 0)), 0))</f>
        <v/>
      </c>
      <c r="CX97" s="118" t="str">
        <f t="shared" ca="1" si="90"/>
        <v/>
      </c>
    </row>
    <row r="98" spans="88:102" hidden="1" x14ac:dyDescent="0.25">
      <c r="CJ98" s="89">
        <f t="shared" ca="1" si="87"/>
        <v>44753</v>
      </c>
      <c r="CK98" s="17" t="str">
        <f t="shared" ca="1" si="85"/>
        <v>Mon</v>
      </c>
      <c r="CL98" s="118" cm="1">
        <f t="array" aca="1" ref="CL98" ca="1">IFERROR(INDEX($BO$6:$BV$6, $BN$6, MATCH($CK98, $BO$8:$BV$8, 0)), 0)</f>
        <v>0.28385416666666663</v>
      </c>
      <c r="CN98" s="6">
        <f t="shared" ca="1" si="92"/>
        <v>5</v>
      </c>
      <c r="CO98" s="118">
        <f ca="1">SUMIF($CN$9:$CN98, $CN98, $CL$9:$CL$9)</f>
        <v>14.192708333333323</v>
      </c>
      <c r="CP98" s="140" t="str">
        <f ca="1">IFERROR(INDEX('Current Jobs'!$W$11:$W$510, MATCH($CN98, 'Current Jobs'!$T$11:$T$510, 0)), "")</f>
        <v/>
      </c>
      <c r="CQ98" s="17" t="str">
        <f t="shared" ca="1" si="86"/>
        <v/>
      </c>
      <c r="CR98" s="17" t="str">
        <f t="shared" ca="1" si="88"/>
        <v/>
      </c>
      <c r="CS98" s="17" t="str">
        <f t="shared" ca="1" si="89"/>
        <v/>
      </c>
      <c r="CT98" s="17" t="str">
        <f t="shared" ca="1" si="89"/>
        <v/>
      </c>
      <c r="CV98" s="118" t="str" cm="1">
        <f t="array" aca="1" ref="CV98" ca="1">IF($CN98&gt;$CV$6, "", IFERROR(INDEX($BO$4:$BV$4, $BN$4, MATCH($CK98, $BO$8:$BV$8, 0)), 0))</f>
        <v/>
      </c>
      <c r="CX98" s="118" t="str">
        <f t="shared" ca="1" si="90"/>
        <v/>
      </c>
    </row>
    <row r="99" spans="88:102" hidden="1" x14ac:dyDescent="0.25">
      <c r="CJ99" s="89">
        <f t="shared" ca="1" si="87"/>
        <v>44754</v>
      </c>
      <c r="CK99" s="17" t="str">
        <f t="shared" ca="1" si="85"/>
        <v>Tue</v>
      </c>
      <c r="CL99" s="118" cm="1">
        <f t="array" aca="1" ref="CL99" ca="1">IFERROR(INDEX($BO$6:$BV$6, $BN$6, MATCH($CK99, $BO$8:$BV$8, 0)), 0)</f>
        <v>0.28385416666666663</v>
      </c>
      <c r="CN99" s="6">
        <f t="shared" ca="1" si="92"/>
        <v>5</v>
      </c>
      <c r="CO99" s="118">
        <f ca="1">SUMIF($CN$9:$CN99, $CN99, $CL$9:$CL$9)</f>
        <v>14.476562499999989</v>
      </c>
      <c r="CP99" s="140" t="str">
        <f ca="1">IFERROR(INDEX('Current Jobs'!$W$11:$W$510, MATCH($CN99, 'Current Jobs'!$T$11:$T$510, 0)), "")</f>
        <v/>
      </c>
      <c r="CQ99" s="17" t="str">
        <f t="shared" ca="1" si="86"/>
        <v/>
      </c>
      <c r="CR99" s="17" t="str">
        <f t="shared" ca="1" si="88"/>
        <v/>
      </c>
      <c r="CS99" s="17" t="str">
        <f t="shared" ca="1" si="89"/>
        <v/>
      </c>
      <c r="CT99" s="17" t="str">
        <f t="shared" ca="1" si="89"/>
        <v/>
      </c>
      <c r="CV99" s="118" t="str" cm="1">
        <f t="array" aca="1" ref="CV99" ca="1">IF($CN99&gt;$CV$6, "", IFERROR(INDEX($BO$4:$BV$4, $BN$4, MATCH($CK99, $BO$8:$BV$8, 0)), 0))</f>
        <v/>
      </c>
      <c r="CX99" s="118" t="str">
        <f t="shared" ca="1" si="90"/>
        <v/>
      </c>
    </row>
    <row r="100" spans="88:102" hidden="1" x14ac:dyDescent="0.25">
      <c r="CJ100" s="89">
        <f t="shared" ca="1" si="87"/>
        <v>44755</v>
      </c>
      <c r="CK100" s="17" t="str">
        <f t="shared" ca="1" si="85"/>
        <v>Wed</v>
      </c>
      <c r="CL100" s="118" cm="1">
        <f t="array" aca="1" ref="CL100" ca="1">IFERROR(INDEX($BO$6:$BV$6, $BN$6, MATCH($CK100, $BO$8:$BV$8, 0)), 0)</f>
        <v>0.28385416666666663</v>
      </c>
      <c r="CN100" s="6">
        <f t="shared" ca="1" si="92"/>
        <v>5</v>
      </c>
      <c r="CO100" s="118">
        <f ca="1">SUMIF($CN$9:$CN100, $CN100, $CL$9:$CL$9)</f>
        <v>14.760416666666655</v>
      </c>
      <c r="CP100" s="140" t="str">
        <f ca="1">IFERROR(INDEX('Current Jobs'!$W$11:$W$510, MATCH($CN100, 'Current Jobs'!$T$11:$T$510, 0)), "")</f>
        <v/>
      </c>
      <c r="CQ100" s="17" t="str">
        <f t="shared" ca="1" si="86"/>
        <v/>
      </c>
      <c r="CR100" s="17" t="str">
        <f t="shared" ca="1" si="88"/>
        <v/>
      </c>
      <c r="CS100" s="17" t="str">
        <f t="shared" ca="1" si="89"/>
        <v/>
      </c>
      <c r="CT100" s="17" t="str">
        <f t="shared" ca="1" si="89"/>
        <v/>
      </c>
      <c r="CV100" s="118" t="str" cm="1">
        <f t="array" aca="1" ref="CV100" ca="1">IF($CN100&gt;$CV$6, "", IFERROR(INDEX($BO$4:$BV$4, $BN$4, MATCH($CK100, $BO$8:$BV$8, 0)), 0))</f>
        <v/>
      </c>
      <c r="CX100" s="118" t="str">
        <f t="shared" ca="1" si="90"/>
        <v/>
      </c>
    </row>
    <row r="101" spans="88:102" hidden="1" x14ac:dyDescent="0.25">
      <c r="CJ101" s="89">
        <f t="shared" ca="1" si="87"/>
        <v>44756</v>
      </c>
      <c r="CK101" s="17" t="str">
        <f t="shared" ca="1" si="85"/>
        <v>Thu</v>
      </c>
      <c r="CL101" s="118" cm="1">
        <f t="array" aca="1" ref="CL101" ca="1">IFERROR(INDEX($BO$6:$BV$6, $BN$6, MATCH($CK101, $BO$8:$BV$8, 0)), 0)</f>
        <v>0.28385416666666663</v>
      </c>
      <c r="CN101" s="6">
        <f t="shared" ca="1" si="92"/>
        <v>5</v>
      </c>
      <c r="CO101" s="118">
        <f ca="1">SUMIF($CN$9:$CN101, $CN101, $CL$9:$CL$9)</f>
        <v>15.044270833333321</v>
      </c>
      <c r="CP101" s="140" t="str">
        <f ca="1">IFERROR(INDEX('Current Jobs'!$W$11:$W$510, MATCH($CN101, 'Current Jobs'!$T$11:$T$510, 0)), "")</f>
        <v/>
      </c>
      <c r="CQ101" s="17" t="str">
        <f t="shared" ca="1" si="86"/>
        <v/>
      </c>
      <c r="CR101" s="17" t="str">
        <f t="shared" ca="1" si="88"/>
        <v/>
      </c>
      <c r="CS101" s="17" t="str">
        <f t="shared" ca="1" si="89"/>
        <v/>
      </c>
      <c r="CT101" s="17" t="str">
        <f t="shared" ca="1" si="89"/>
        <v/>
      </c>
      <c r="CV101" s="118" t="str" cm="1">
        <f t="array" aca="1" ref="CV101" ca="1">IF($CN101&gt;$CV$6, "", IFERROR(INDEX($BO$4:$BV$4, $BN$4, MATCH($CK101, $BO$8:$BV$8, 0)), 0))</f>
        <v/>
      </c>
      <c r="CX101" s="118" t="str">
        <f t="shared" ca="1" si="90"/>
        <v/>
      </c>
    </row>
    <row r="102" spans="88:102" hidden="1" x14ac:dyDescent="0.25">
      <c r="CJ102" s="89">
        <f t="shared" ca="1" si="87"/>
        <v>44757</v>
      </c>
      <c r="CK102" s="17" t="str">
        <f t="shared" ca="1" si="85"/>
        <v>Fri</v>
      </c>
      <c r="CL102" s="118" cm="1">
        <f t="array" aca="1" ref="CL102" ca="1">IFERROR(INDEX($BO$6:$BV$6, $BN$6, MATCH($CK102, $BO$8:$BV$8, 0)), 0)</f>
        <v>0.28385416666666663</v>
      </c>
      <c r="CN102" s="6">
        <f t="shared" ca="1" si="92"/>
        <v>5</v>
      </c>
      <c r="CO102" s="118">
        <f ca="1">SUMIF($CN$9:$CN102, $CN102, $CL$9:$CL$9)</f>
        <v>15.328124999999988</v>
      </c>
      <c r="CP102" s="140" t="str">
        <f ca="1">IFERROR(INDEX('Current Jobs'!$W$11:$W$510, MATCH($CN102, 'Current Jobs'!$T$11:$T$510, 0)), "")</f>
        <v/>
      </c>
      <c r="CQ102" s="17" t="str">
        <f t="shared" ca="1" si="86"/>
        <v/>
      </c>
      <c r="CR102" s="17" t="str">
        <f t="shared" ca="1" si="88"/>
        <v/>
      </c>
      <c r="CS102" s="17" t="str">
        <f t="shared" ca="1" si="89"/>
        <v/>
      </c>
      <c r="CT102" s="17" t="str">
        <f t="shared" ca="1" si="89"/>
        <v/>
      </c>
      <c r="CV102" s="118" t="str" cm="1">
        <f t="array" aca="1" ref="CV102" ca="1">IF($CN102&gt;$CV$6, "", IFERROR(INDEX($BO$4:$BV$4, $BN$4, MATCH($CK102, $BO$8:$BV$8, 0)), 0))</f>
        <v/>
      </c>
      <c r="CX102" s="118" t="str">
        <f t="shared" ca="1" si="90"/>
        <v/>
      </c>
    </row>
    <row r="103" spans="88:102" hidden="1" x14ac:dyDescent="0.25">
      <c r="CJ103" s="89">
        <f t="shared" ca="1" si="87"/>
        <v>44758</v>
      </c>
      <c r="CK103" s="17" t="str">
        <f t="shared" ca="1" si="85"/>
        <v>Sat</v>
      </c>
      <c r="CL103" s="118" cm="1">
        <f t="array" aca="1" ref="CL103" ca="1">IFERROR(INDEX($BO$6:$BV$6, $BN$6, MATCH($CK103, $BO$8:$BV$8, 0)), 0)</f>
        <v>0</v>
      </c>
      <c r="CN103" s="6">
        <f t="shared" ca="1" si="92"/>
        <v>5</v>
      </c>
      <c r="CO103" s="118">
        <f ca="1">SUMIF($CN$9:$CN103, $CN103, $CL$9:$CL$9)</f>
        <v>15.328124999999988</v>
      </c>
      <c r="CP103" s="140" t="str">
        <f ca="1">IFERROR(INDEX('Current Jobs'!$W$11:$W$510, MATCH($CN103, 'Current Jobs'!$T$11:$T$510, 0)), "")</f>
        <v/>
      </c>
      <c r="CQ103" s="17" t="str">
        <f t="shared" ca="1" si="86"/>
        <v/>
      </c>
      <c r="CR103" s="17" t="str">
        <f t="shared" ca="1" si="88"/>
        <v/>
      </c>
      <c r="CS103" s="17" t="str">
        <f t="shared" ca="1" si="89"/>
        <v/>
      </c>
      <c r="CT103" s="17" t="str">
        <f t="shared" ca="1" si="89"/>
        <v/>
      </c>
      <c r="CV103" s="118" t="str" cm="1">
        <f t="array" aca="1" ref="CV103" ca="1">IF($CN103&gt;$CV$6, "", IFERROR(INDEX($BO$4:$BV$4, $BN$4, MATCH($CK103, $BO$8:$BV$8, 0)), 0))</f>
        <v/>
      </c>
      <c r="CX103" s="118" t="str">
        <f t="shared" ca="1" si="90"/>
        <v/>
      </c>
    </row>
    <row r="104" spans="88:102" hidden="1" x14ac:dyDescent="0.25">
      <c r="CJ104" s="89">
        <f t="shared" ca="1" si="87"/>
        <v>44759</v>
      </c>
      <c r="CK104" s="17" t="str">
        <f t="shared" ca="1" si="85"/>
        <v>Sun</v>
      </c>
      <c r="CL104" s="118" cm="1">
        <f t="array" aca="1" ref="CL104" ca="1">IFERROR(INDEX($BO$6:$BV$6, $BN$6, MATCH($CK104, $BO$8:$BV$8, 0)), 0)</f>
        <v>0</v>
      </c>
      <c r="CN104" s="6">
        <f t="shared" ca="1" si="92"/>
        <v>5</v>
      </c>
      <c r="CO104" s="118">
        <f ca="1">SUMIF($CN$9:$CN104, $CN104, $CL$9:$CL$9)</f>
        <v>15.328124999999988</v>
      </c>
      <c r="CP104" s="140" t="str">
        <f ca="1">IFERROR(INDEX('Current Jobs'!$W$11:$W$510, MATCH($CN104, 'Current Jobs'!$T$11:$T$510, 0)), "")</f>
        <v/>
      </c>
      <c r="CQ104" s="17" t="str">
        <f t="shared" ca="1" si="86"/>
        <v/>
      </c>
      <c r="CR104" s="17" t="str">
        <f t="shared" ca="1" si="88"/>
        <v/>
      </c>
      <c r="CS104" s="17" t="str">
        <f t="shared" ca="1" si="89"/>
        <v/>
      </c>
      <c r="CT104" s="17" t="str">
        <f t="shared" ca="1" si="89"/>
        <v/>
      </c>
      <c r="CV104" s="118" t="str" cm="1">
        <f t="array" aca="1" ref="CV104" ca="1">IF($CN104&gt;$CV$6, "", IFERROR(INDEX($BO$4:$BV$4, $BN$4, MATCH($CK104, $BO$8:$BV$8, 0)), 0))</f>
        <v/>
      </c>
      <c r="CX104" s="118" t="str">
        <f t="shared" ca="1" si="90"/>
        <v/>
      </c>
    </row>
    <row r="105" spans="88:102" hidden="1" x14ac:dyDescent="0.25">
      <c r="CJ105" s="89">
        <f t="shared" ca="1" si="87"/>
        <v>44760</v>
      </c>
      <c r="CK105" s="17" t="str">
        <f t="shared" ca="1" si="85"/>
        <v>Mon</v>
      </c>
      <c r="CL105" s="118" cm="1">
        <f t="array" aca="1" ref="CL105" ca="1">IFERROR(INDEX($BO$6:$BV$6, $BN$6, MATCH($CK105, $BO$8:$BV$8, 0)), 0)</f>
        <v>0.28385416666666663</v>
      </c>
      <c r="CN105" s="6">
        <f t="shared" ca="1" si="92"/>
        <v>5</v>
      </c>
      <c r="CO105" s="118">
        <f ca="1">SUMIF($CN$9:$CN105, $CN105, $CL$9:$CL$9)</f>
        <v>15.611979166666654</v>
      </c>
      <c r="CP105" s="140" t="str">
        <f ca="1">IFERROR(INDEX('Current Jobs'!$W$11:$W$510, MATCH($CN105, 'Current Jobs'!$T$11:$T$510, 0)), "")</f>
        <v/>
      </c>
      <c r="CQ105" s="17" t="str">
        <f t="shared" ca="1" si="86"/>
        <v/>
      </c>
      <c r="CR105" s="17" t="str">
        <f t="shared" ca="1" si="88"/>
        <v/>
      </c>
      <c r="CS105" s="17" t="str">
        <f t="shared" ca="1" si="89"/>
        <v/>
      </c>
      <c r="CT105" s="17" t="str">
        <f t="shared" ca="1" si="89"/>
        <v/>
      </c>
      <c r="CV105" s="118" t="str" cm="1">
        <f t="array" aca="1" ref="CV105" ca="1">IF($CN105&gt;$CV$6, "", IFERROR(INDEX($BO$4:$BV$4, $BN$4, MATCH($CK105, $BO$8:$BV$8, 0)), 0))</f>
        <v/>
      </c>
      <c r="CX105" s="118" t="str">
        <f t="shared" ca="1" si="90"/>
        <v/>
      </c>
    </row>
    <row r="106" spans="88:102" hidden="1" x14ac:dyDescent="0.25">
      <c r="CJ106" s="89">
        <f t="shared" ca="1" si="87"/>
        <v>44761</v>
      </c>
      <c r="CK106" s="17" t="str">
        <f t="shared" ca="1" si="85"/>
        <v>Tue</v>
      </c>
      <c r="CL106" s="118" cm="1">
        <f t="array" aca="1" ref="CL106" ca="1">IFERROR(INDEX($BO$6:$BV$6, $BN$6, MATCH($CK106, $BO$8:$BV$8, 0)), 0)</f>
        <v>0.28385416666666663</v>
      </c>
      <c r="CN106" s="6">
        <f t="shared" ca="1" si="92"/>
        <v>5</v>
      </c>
      <c r="CO106" s="118">
        <f ca="1">SUMIF($CN$9:$CN106, $CN106, $CL$9:$CL$9)</f>
        <v>15.89583333333332</v>
      </c>
      <c r="CP106" s="140" t="str">
        <f ca="1">IFERROR(INDEX('Current Jobs'!$W$11:$W$510, MATCH($CN106, 'Current Jobs'!$T$11:$T$510, 0)), "")</f>
        <v/>
      </c>
      <c r="CQ106" s="17" t="str">
        <f t="shared" ca="1" si="86"/>
        <v/>
      </c>
      <c r="CR106" s="17" t="str">
        <f t="shared" ca="1" si="88"/>
        <v/>
      </c>
      <c r="CS106" s="17" t="str">
        <f t="shared" ca="1" si="89"/>
        <v/>
      </c>
      <c r="CT106" s="17" t="str">
        <f t="shared" ca="1" si="89"/>
        <v/>
      </c>
      <c r="CV106" s="118" t="str" cm="1">
        <f t="array" aca="1" ref="CV106" ca="1">IF($CN106&gt;$CV$6, "", IFERROR(INDEX($BO$4:$BV$4, $BN$4, MATCH($CK106, $BO$8:$BV$8, 0)), 0))</f>
        <v/>
      </c>
      <c r="CX106" s="118" t="str">
        <f t="shared" ca="1" si="90"/>
        <v/>
      </c>
    </row>
    <row r="107" spans="88:102" hidden="1" x14ac:dyDescent="0.25">
      <c r="CJ107" s="89">
        <f t="shared" ca="1" si="87"/>
        <v>44762</v>
      </c>
      <c r="CK107" s="17" t="str">
        <f t="shared" ca="1" si="85"/>
        <v>Wed</v>
      </c>
      <c r="CL107" s="118" cm="1">
        <f t="array" aca="1" ref="CL107" ca="1">IFERROR(INDEX($BO$6:$BV$6, $BN$6, MATCH($CK107, $BO$8:$BV$8, 0)), 0)</f>
        <v>0.28385416666666663</v>
      </c>
      <c r="CN107" s="6">
        <f t="shared" ca="1" si="92"/>
        <v>5</v>
      </c>
      <c r="CO107" s="118">
        <f ca="1">SUMIF($CN$9:$CN107, $CN107, $CL$9:$CL$9)</f>
        <v>16.179687499999986</v>
      </c>
      <c r="CP107" s="140" t="str">
        <f ca="1">IFERROR(INDEX('Current Jobs'!$W$11:$W$510, MATCH($CN107, 'Current Jobs'!$T$11:$T$510, 0)), "")</f>
        <v/>
      </c>
      <c r="CQ107" s="17" t="str">
        <f t="shared" ca="1" si="86"/>
        <v/>
      </c>
      <c r="CR107" s="17" t="str">
        <f t="shared" ca="1" si="88"/>
        <v/>
      </c>
      <c r="CS107" s="17" t="str">
        <f t="shared" ca="1" si="89"/>
        <v/>
      </c>
      <c r="CT107" s="17" t="str">
        <f t="shared" ca="1" si="89"/>
        <v/>
      </c>
      <c r="CV107" s="118" t="str" cm="1">
        <f t="array" aca="1" ref="CV107" ca="1">IF($CN107&gt;$CV$6, "", IFERROR(INDEX($BO$4:$BV$4, $BN$4, MATCH($CK107, $BO$8:$BV$8, 0)), 0))</f>
        <v/>
      </c>
      <c r="CX107" s="118" t="str">
        <f t="shared" ca="1" si="90"/>
        <v/>
      </c>
    </row>
    <row r="108" spans="88:102" hidden="1" x14ac:dyDescent="0.25">
      <c r="CJ108" s="89">
        <f t="shared" ca="1" si="87"/>
        <v>44763</v>
      </c>
      <c r="CK108" s="17" t="str">
        <f t="shared" ca="1" si="85"/>
        <v>Thu</v>
      </c>
      <c r="CL108" s="118" cm="1">
        <f t="array" aca="1" ref="CL108" ca="1">IFERROR(INDEX($BO$6:$BV$6, $BN$6, MATCH($CK108, $BO$8:$BV$8, 0)), 0)</f>
        <v>0.28385416666666663</v>
      </c>
      <c r="CN108" s="6">
        <f t="shared" ca="1" si="92"/>
        <v>5</v>
      </c>
      <c r="CO108" s="118">
        <f ca="1">SUMIF($CN$9:$CN108, $CN108, $CL$9:$CL$9)</f>
        <v>16.463541666666654</v>
      </c>
      <c r="CP108" s="140" t="str">
        <f ca="1">IFERROR(INDEX('Current Jobs'!$W$11:$W$510, MATCH($CN108, 'Current Jobs'!$T$11:$T$510, 0)), "")</f>
        <v/>
      </c>
      <c r="CQ108" s="17" t="str">
        <f t="shared" ca="1" si="86"/>
        <v/>
      </c>
      <c r="CR108" s="17" t="str">
        <f t="shared" ca="1" si="88"/>
        <v/>
      </c>
      <c r="CS108" s="17" t="str">
        <f t="shared" ca="1" si="89"/>
        <v/>
      </c>
      <c r="CT108" s="17" t="str">
        <f t="shared" ca="1" si="89"/>
        <v/>
      </c>
      <c r="CV108" s="118" t="str" cm="1">
        <f t="array" aca="1" ref="CV108" ca="1">IF($CN108&gt;$CV$6, "", IFERROR(INDEX($BO$4:$BV$4, $BN$4, MATCH($CK108, $BO$8:$BV$8, 0)), 0))</f>
        <v/>
      </c>
      <c r="CX108" s="118" t="str">
        <f t="shared" ca="1" si="90"/>
        <v/>
      </c>
    </row>
    <row r="109" spans="88:102" hidden="1" x14ac:dyDescent="0.25">
      <c r="CJ109" s="89">
        <f t="shared" ca="1" si="87"/>
        <v>44764</v>
      </c>
      <c r="CK109" s="17" t="str">
        <f t="shared" ca="1" si="85"/>
        <v>Fri</v>
      </c>
      <c r="CL109" s="118" cm="1">
        <f t="array" aca="1" ref="CL109" ca="1">IFERROR(INDEX($BO$6:$BV$6, $BN$6, MATCH($CK109, $BO$8:$BV$8, 0)), 0)</f>
        <v>0.28385416666666663</v>
      </c>
      <c r="CN109" s="6">
        <f t="shared" ca="1" si="92"/>
        <v>5</v>
      </c>
      <c r="CO109" s="118">
        <f ca="1">SUMIF($CN$9:$CN109, $CN109, $CL$9:$CL$9)</f>
        <v>16.747395833333321</v>
      </c>
      <c r="CP109" s="140" t="str">
        <f ca="1">IFERROR(INDEX('Current Jobs'!$W$11:$W$510, MATCH($CN109, 'Current Jobs'!$T$11:$T$510, 0)), "")</f>
        <v/>
      </c>
      <c r="CQ109" s="17" t="str">
        <f t="shared" ca="1" si="86"/>
        <v/>
      </c>
      <c r="CR109" s="17" t="str">
        <f t="shared" ca="1" si="88"/>
        <v/>
      </c>
      <c r="CS109" s="17" t="str">
        <f t="shared" ca="1" si="89"/>
        <v/>
      </c>
      <c r="CT109" s="17" t="str">
        <f t="shared" ca="1" si="89"/>
        <v/>
      </c>
      <c r="CV109" s="118" t="str" cm="1">
        <f t="array" aca="1" ref="CV109" ca="1">IF($CN109&gt;$CV$6, "", IFERROR(INDEX($BO$4:$BV$4, $BN$4, MATCH($CK109, $BO$8:$BV$8, 0)), 0))</f>
        <v/>
      </c>
      <c r="CX109" s="118" t="str">
        <f t="shared" ca="1" si="90"/>
        <v/>
      </c>
    </row>
    <row r="110" spans="88:102" hidden="1" x14ac:dyDescent="0.25">
      <c r="CJ110" s="89">
        <f t="shared" ca="1" si="87"/>
        <v>44765</v>
      </c>
      <c r="CK110" s="17" t="str">
        <f t="shared" ca="1" si="85"/>
        <v>Sat</v>
      </c>
      <c r="CL110" s="118" cm="1">
        <f t="array" aca="1" ref="CL110" ca="1">IFERROR(INDEX($BO$6:$BV$6, $BN$6, MATCH($CK110, $BO$8:$BV$8, 0)), 0)</f>
        <v>0</v>
      </c>
      <c r="CN110" s="6">
        <f t="shared" ca="1" si="92"/>
        <v>5</v>
      </c>
      <c r="CO110" s="118">
        <f ca="1">SUMIF($CN$9:$CN110, $CN110, $CL$9:$CL$9)</f>
        <v>16.747395833333321</v>
      </c>
      <c r="CP110" s="140" t="str">
        <f ca="1">IFERROR(INDEX('Current Jobs'!$W$11:$W$510, MATCH($CN110, 'Current Jobs'!$T$11:$T$510, 0)), "")</f>
        <v/>
      </c>
      <c r="CQ110" s="17" t="str">
        <f t="shared" ca="1" si="86"/>
        <v/>
      </c>
      <c r="CR110" s="17" t="str">
        <f t="shared" ca="1" si="88"/>
        <v/>
      </c>
      <c r="CS110" s="17" t="str">
        <f t="shared" ca="1" si="89"/>
        <v/>
      </c>
      <c r="CT110" s="17" t="str">
        <f t="shared" ca="1" si="89"/>
        <v/>
      </c>
      <c r="CV110" s="118" t="str" cm="1">
        <f t="array" aca="1" ref="CV110" ca="1">IF($CN110&gt;$CV$6, "", IFERROR(INDEX($BO$4:$BV$4, $BN$4, MATCH($CK110, $BO$8:$BV$8, 0)), 0))</f>
        <v/>
      </c>
      <c r="CX110" s="118" t="str">
        <f t="shared" ca="1" si="90"/>
        <v/>
      </c>
    </row>
    <row r="111" spans="88:102" hidden="1" x14ac:dyDescent="0.25">
      <c r="CJ111" s="89">
        <f t="shared" ca="1" si="87"/>
        <v>44766</v>
      </c>
      <c r="CK111" s="17" t="str">
        <f t="shared" ca="1" si="85"/>
        <v>Sun</v>
      </c>
      <c r="CL111" s="118" cm="1">
        <f t="array" aca="1" ref="CL111" ca="1">IFERROR(INDEX($BO$6:$BV$6, $BN$6, MATCH($CK111, $BO$8:$BV$8, 0)), 0)</f>
        <v>0</v>
      </c>
      <c r="CN111" s="6">
        <f t="shared" ca="1" si="92"/>
        <v>5</v>
      </c>
      <c r="CO111" s="118">
        <f ca="1">SUMIF($CN$9:$CN111, $CN111, $CL$9:$CL$9)</f>
        <v>16.747395833333321</v>
      </c>
      <c r="CP111" s="140" t="str">
        <f ca="1">IFERROR(INDEX('Current Jobs'!$W$11:$W$510, MATCH($CN111, 'Current Jobs'!$T$11:$T$510, 0)), "")</f>
        <v/>
      </c>
      <c r="CQ111" s="17" t="str">
        <f t="shared" ca="1" si="86"/>
        <v/>
      </c>
      <c r="CR111" s="17" t="str">
        <f t="shared" ca="1" si="88"/>
        <v/>
      </c>
      <c r="CS111" s="17" t="str">
        <f t="shared" ca="1" si="89"/>
        <v/>
      </c>
      <c r="CT111" s="17" t="str">
        <f t="shared" ca="1" si="89"/>
        <v/>
      </c>
      <c r="CV111" s="118" t="str" cm="1">
        <f t="array" aca="1" ref="CV111" ca="1">IF($CN111&gt;$CV$6, "", IFERROR(INDEX($BO$4:$BV$4, $BN$4, MATCH($CK111, $BO$8:$BV$8, 0)), 0))</f>
        <v/>
      </c>
      <c r="CX111" s="118" t="str">
        <f t="shared" ca="1" si="90"/>
        <v/>
      </c>
    </row>
    <row r="112" spans="88:102" hidden="1" x14ac:dyDescent="0.25">
      <c r="CJ112" s="89">
        <f t="shared" ca="1" si="87"/>
        <v>44767</v>
      </c>
      <c r="CK112" s="17" t="str">
        <f t="shared" ca="1" si="85"/>
        <v>Mon</v>
      </c>
      <c r="CL112" s="118" cm="1">
        <f t="array" aca="1" ref="CL112" ca="1">IFERROR(INDEX($BO$6:$BV$6, $BN$6, MATCH($CK112, $BO$8:$BV$8, 0)), 0)</f>
        <v>0.28385416666666663</v>
      </c>
      <c r="CN112" s="6">
        <f t="shared" ca="1" si="92"/>
        <v>5</v>
      </c>
      <c r="CO112" s="118">
        <f ca="1">SUMIF($CN$9:$CN112, $CN112, $CL$9:$CL$9)</f>
        <v>17.031249999999989</v>
      </c>
      <c r="CP112" s="140" t="str">
        <f ca="1">IFERROR(INDEX('Current Jobs'!$W$11:$W$510, MATCH($CN112, 'Current Jobs'!$T$11:$T$510, 0)), "")</f>
        <v/>
      </c>
      <c r="CQ112" s="17" t="str">
        <f t="shared" ca="1" si="86"/>
        <v/>
      </c>
      <c r="CR112" s="17" t="str">
        <f t="shared" ca="1" si="88"/>
        <v/>
      </c>
      <c r="CS112" s="17" t="str">
        <f t="shared" ca="1" si="89"/>
        <v/>
      </c>
      <c r="CT112" s="17" t="str">
        <f t="shared" ca="1" si="89"/>
        <v/>
      </c>
      <c r="CV112" s="118" t="str" cm="1">
        <f t="array" aca="1" ref="CV112" ca="1">IF($CN112&gt;$CV$6, "", IFERROR(INDEX($BO$4:$BV$4, $BN$4, MATCH($CK112, $BO$8:$BV$8, 0)), 0))</f>
        <v/>
      </c>
      <c r="CX112" s="118" t="str">
        <f t="shared" ca="1" si="90"/>
        <v/>
      </c>
    </row>
    <row r="113" spans="88:102" hidden="1" x14ac:dyDescent="0.25">
      <c r="CJ113" s="89">
        <f t="shared" ca="1" si="87"/>
        <v>44768</v>
      </c>
      <c r="CK113" s="17" t="str">
        <f t="shared" ca="1" si="85"/>
        <v>Tue</v>
      </c>
      <c r="CL113" s="118" cm="1">
        <f t="array" aca="1" ref="CL113" ca="1">IFERROR(INDEX($BO$6:$BV$6, $BN$6, MATCH($CK113, $BO$8:$BV$8, 0)), 0)</f>
        <v>0.28385416666666663</v>
      </c>
      <c r="CN113" s="6">
        <f t="shared" ca="1" si="92"/>
        <v>5</v>
      </c>
      <c r="CO113" s="118">
        <f ca="1">SUMIF($CN$9:$CN113, $CN113, $CL$9:$CL$9)</f>
        <v>17.315104166666657</v>
      </c>
      <c r="CP113" s="140" t="str">
        <f ca="1">IFERROR(INDEX('Current Jobs'!$W$11:$W$510, MATCH($CN113, 'Current Jobs'!$T$11:$T$510, 0)), "")</f>
        <v/>
      </c>
      <c r="CQ113" s="17" t="str">
        <f t="shared" ca="1" si="86"/>
        <v/>
      </c>
      <c r="CR113" s="17" t="str">
        <f t="shared" ca="1" si="88"/>
        <v/>
      </c>
      <c r="CS113" s="17" t="str">
        <f t="shared" ca="1" si="89"/>
        <v/>
      </c>
      <c r="CT113" s="17" t="str">
        <f t="shared" ca="1" si="89"/>
        <v/>
      </c>
      <c r="CV113" s="118" t="str" cm="1">
        <f t="array" aca="1" ref="CV113" ca="1">IF($CN113&gt;$CV$6, "", IFERROR(INDEX($BO$4:$BV$4, $BN$4, MATCH($CK113, $BO$8:$BV$8, 0)), 0))</f>
        <v/>
      </c>
      <c r="CX113" s="118" t="str">
        <f t="shared" ca="1" si="90"/>
        <v/>
      </c>
    </row>
    <row r="114" spans="88:102" hidden="1" x14ac:dyDescent="0.25">
      <c r="CJ114" s="89">
        <f t="shared" ca="1" si="87"/>
        <v>44769</v>
      </c>
      <c r="CK114" s="17" t="str">
        <f t="shared" ca="1" si="85"/>
        <v>Wed</v>
      </c>
      <c r="CL114" s="118" cm="1">
        <f t="array" aca="1" ref="CL114" ca="1">IFERROR(INDEX($BO$6:$BV$6, $BN$6, MATCH($CK114, $BO$8:$BV$8, 0)), 0)</f>
        <v>0.28385416666666663</v>
      </c>
      <c r="CN114" s="6">
        <f t="shared" ca="1" si="92"/>
        <v>5</v>
      </c>
      <c r="CO114" s="118">
        <f ca="1">SUMIF($CN$9:$CN114, $CN114, $CL$9:$CL$9)</f>
        <v>17.598958333333325</v>
      </c>
      <c r="CP114" s="140" t="str">
        <f ca="1">IFERROR(INDEX('Current Jobs'!$W$11:$W$510, MATCH($CN114, 'Current Jobs'!$T$11:$T$510, 0)), "")</f>
        <v/>
      </c>
      <c r="CQ114" s="17" t="str">
        <f t="shared" ca="1" si="86"/>
        <v/>
      </c>
      <c r="CR114" s="17" t="str">
        <f t="shared" ca="1" si="88"/>
        <v/>
      </c>
      <c r="CS114" s="17" t="str">
        <f t="shared" ca="1" si="89"/>
        <v/>
      </c>
      <c r="CT114" s="17" t="str">
        <f t="shared" ca="1" si="89"/>
        <v/>
      </c>
      <c r="CV114" s="118" t="str" cm="1">
        <f t="array" aca="1" ref="CV114" ca="1">IF($CN114&gt;$CV$6, "", IFERROR(INDEX($BO$4:$BV$4, $BN$4, MATCH($CK114, $BO$8:$BV$8, 0)), 0))</f>
        <v/>
      </c>
      <c r="CX114" s="118" t="str">
        <f t="shared" ca="1" si="90"/>
        <v/>
      </c>
    </row>
    <row r="115" spans="88:102" hidden="1" x14ac:dyDescent="0.25">
      <c r="CJ115" s="89">
        <f t="shared" ca="1" si="87"/>
        <v>44770</v>
      </c>
      <c r="CK115" s="17" t="str">
        <f t="shared" ca="1" si="85"/>
        <v>Thu</v>
      </c>
      <c r="CL115" s="118" cm="1">
        <f t="array" aca="1" ref="CL115" ca="1">IFERROR(INDEX($BO$6:$BV$6, $BN$6, MATCH($CK115, $BO$8:$BV$8, 0)), 0)</f>
        <v>0.28385416666666663</v>
      </c>
      <c r="CN115" s="6">
        <f t="shared" ca="1" si="92"/>
        <v>5</v>
      </c>
      <c r="CO115" s="118">
        <f ca="1">SUMIF($CN$9:$CN115, $CN115, $CL$9:$CL$9)</f>
        <v>17.882812499999993</v>
      </c>
      <c r="CP115" s="140" t="str">
        <f ca="1">IFERROR(INDEX('Current Jobs'!$W$11:$W$510, MATCH($CN115, 'Current Jobs'!$T$11:$T$510, 0)), "")</f>
        <v/>
      </c>
      <c r="CQ115" s="17" t="str">
        <f t="shared" ca="1" si="86"/>
        <v/>
      </c>
      <c r="CR115" s="17" t="str">
        <f t="shared" ca="1" si="88"/>
        <v/>
      </c>
      <c r="CS115" s="17" t="str">
        <f t="shared" ca="1" si="89"/>
        <v/>
      </c>
      <c r="CT115" s="17" t="str">
        <f t="shared" ca="1" si="89"/>
        <v/>
      </c>
      <c r="CV115" s="118" t="str" cm="1">
        <f t="array" aca="1" ref="CV115" ca="1">IF($CN115&gt;$CV$6, "", IFERROR(INDEX($BO$4:$BV$4, $BN$4, MATCH($CK115, $BO$8:$BV$8, 0)), 0))</f>
        <v/>
      </c>
      <c r="CX115" s="118" t="str">
        <f t="shared" ca="1" si="90"/>
        <v/>
      </c>
    </row>
    <row r="116" spans="88:102" hidden="1" x14ac:dyDescent="0.25">
      <c r="CJ116" s="89">
        <f t="shared" ca="1" si="87"/>
        <v>44771</v>
      </c>
      <c r="CK116" s="17" t="str">
        <f t="shared" ca="1" si="85"/>
        <v>Fri</v>
      </c>
      <c r="CL116" s="118" cm="1">
        <f t="array" aca="1" ref="CL116" ca="1">IFERROR(INDEX($BO$6:$BV$6, $BN$6, MATCH($CK116, $BO$8:$BV$8, 0)), 0)</f>
        <v>0.28385416666666663</v>
      </c>
      <c r="CN116" s="6">
        <f t="shared" ca="1" si="92"/>
        <v>5</v>
      </c>
      <c r="CO116" s="118">
        <f ca="1">SUMIF($CN$9:$CN116, $CN116, $CL$9:$CL$9)</f>
        <v>18.166666666666661</v>
      </c>
      <c r="CP116" s="140" t="str">
        <f ca="1">IFERROR(INDEX('Current Jobs'!$W$11:$W$510, MATCH($CN116, 'Current Jobs'!$T$11:$T$510, 0)), "")</f>
        <v/>
      </c>
      <c r="CQ116" s="17" t="str">
        <f t="shared" ca="1" si="86"/>
        <v/>
      </c>
      <c r="CR116" s="17" t="str">
        <f t="shared" ca="1" si="88"/>
        <v/>
      </c>
      <c r="CS116" s="17" t="str">
        <f t="shared" ca="1" si="89"/>
        <v/>
      </c>
      <c r="CT116" s="17" t="str">
        <f t="shared" ca="1" si="89"/>
        <v/>
      </c>
      <c r="CV116" s="118" t="str" cm="1">
        <f t="array" aca="1" ref="CV116" ca="1">IF($CN116&gt;$CV$6, "", IFERROR(INDEX($BO$4:$BV$4, $BN$4, MATCH($CK116, $BO$8:$BV$8, 0)), 0))</f>
        <v/>
      </c>
      <c r="CX116" s="118" t="str">
        <f t="shared" ca="1" si="90"/>
        <v/>
      </c>
    </row>
    <row r="117" spans="88:102" hidden="1" x14ac:dyDescent="0.25">
      <c r="CJ117" s="89">
        <f t="shared" ca="1" si="87"/>
        <v>44772</v>
      </c>
      <c r="CK117" s="17" t="str">
        <f t="shared" ca="1" si="85"/>
        <v>Sat</v>
      </c>
      <c r="CL117" s="118" cm="1">
        <f t="array" aca="1" ref="CL117" ca="1">IFERROR(INDEX($BO$6:$BV$6, $BN$6, MATCH($CK117, $BO$8:$BV$8, 0)), 0)</f>
        <v>0</v>
      </c>
      <c r="CN117" s="6">
        <f t="shared" ca="1" si="92"/>
        <v>5</v>
      </c>
      <c r="CO117" s="118">
        <f ca="1">SUMIF($CN$9:$CN117, $CN117, $CL$9:$CL$9)</f>
        <v>18.166666666666661</v>
      </c>
      <c r="CP117" s="140" t="str">
        <f ca="1">IFERROR(INDEX('Current Jobs'!$W$11:$W$510, MATCH($CN117, 'Current Jobs'!$T$11:$T$510, 0)), "")</f>
        <v/>
      </c>
      <c r="CQ117" s="17" t="str">
        <f t="shared" ca="1" si="86"/>
        <v/>
      </c>
      <c r="CR117" s="17" t="str">
        <f t="shared" ca="1" si="88"/>
        <v/>
      </c>
      <c r="CS117" s="17" t="str">
        <f t="shared" ca="1" si="89"/>
        <v/>
      </c>
      <c r="CT117" s="17" t="str">
        <f t="shared" ca="1" si="89"/>
        <v/>
      </c>
      <c r="CV117" s="118" t="str" cm="1">
        <f t="array" aca="1" ref="CV117" ca="1">IF($CN117&gt;$CV$6, "", IFERROR(INDEX($BO$4:$BV$4, $BN$4, MATCH($CK117, $BO$8:$BV$8, 0)), 0))</f>
        <v/>
      </c>
      <c r="CX117" s="118" t="str">
        <f t="shared" ca="1" si="90"/>
        <v/>
      </c>
    </row>
    <row r="118" spans="88:102" hidden="1" x14ac:dyDescent="0.25">
      <c r="CJ118" s="89">
        <f t="shared" ca="1" si="87"/>
        <v>44773</v>
      </c>
      <c r="CK118" s="17" t="str">
        <f t="shared" ca="1" si="85"/>
        <v>Sun</v>
      </c>
      <c r="CL118" s="118" cm="1">
        <f t="array" aca="1" ref="CL118" ca="1">IFERROR(INDEX($BO$6:$BV$6, $BN$6, MATCH($CK118, $BO$8:$BV$8, 0)), 0)</f>
        <v>0</v>
      </c>
      <c r="CN118" s="6">
        <f t="shared" ca="1" si="92"/>
        <v>5</v>
      </c>
      <c r="CO118" s="118">
        <f ca="1">SUMIF($CN$9:$CN118, $CN118, $CL$9:$CL$9)</f>
        <v>18.166666666666661</v>
      </c>
      <c r="CP118" s="140" t="str">
        <f ca="1">IFERROR(INDEX('Current Jobs'!$W$11:$W$510, MATCH($CN118, 'Current Jobs'!$T$11:$T$510, 0)), "")</f>
        <v/>
      </c>
      <c r="CQ118" s="17" t="str">
        <f t="shared" ca="1" si="86"/>
        <v/>
      </c>
      <c r="CR118" s="17" t="str">
        <f t="shared" ca="1" si="88"/>
        <v/>
      </c>
      <c r="CS118" s="17" t="str">
        <f t="shared" ca="1" si="89"/>
        <v/>
      </c>
      <c r="CT118" s="17" t="str">
        <f t="shared" ca="1" si="89"/>
        <v/>
      </c>
      <c r="CV118" s="118" t="str" cm="1">
        <f t="array" aca="1" ref="CV118" ca="1">IF($CN118&gt;$CV$6, "", IFERROR(INDEX($BO$4:$BV$4, $BN$4, MATCH($CK118, $BO$8:$BV$8, 0)), 0))</f>
        <v/>
      </c>
      <c r="CX118" s="118" t="str">
        <f t="shared" ca="1" si="90"/>
        <v/>
      </c>
    </row>
    <row r="119" spans="88:102" hidden="1" x14ac:dyDescent="0.25">
      <c r="CJ119" s="89">
        <f t="shared" ca="1" si="87"/>
        <v>44774</v>
      </c>
      <c r="CK119" s="17" t="str">
        <f t="shared" ca="1" si="85"/>
        <v>Mon</v>
      </c>
      <c r="CL119" s="118" cm="1">
        <f t="array" aca="1" ref="CL119" ca="1">IFERROR(INDEX($BO$6:$BV$6, $BN$6, MATCH($CK119, $BO$8:$BV$8, 0)), 0)</f>
        <v>0.28385416666666663</v>
      </c>
      <c r="CN119" s="6">
        <f t="shared" ca="1" si="92"/>
        <v>5</v>
      </c>
      <c r="CO119" s="118">
        <f ca="1">SUMIF($CN$9:$CN119, $CN119, $CL$9:$CL$9)</f>
        <v>18.450520833333329</v>
      </c>
      <c r="CP119" s="140" t="str">
        <f ca="1">IFERROR(INDEX('Current Jobs'!$W$11:$W$510, MATCH($CN119, 'Current Jobs'!$T$11:$T$510, 0)), "")</f>
        <v/>
      </c>
      <c r="CQ119" s="17" t="str">
        <f t="shared" ca="1" si="86"/>
        <v/>
      </c>
      <c r="CR119" s="17" t="str">
        <f t="shared" ca="1" si="88"/>
        <v/>
      </c>
      <c r="CS119" s="17" t="str">
        <f t="shared" ca="1" si="89"/>
        <v/>
      </c>
      <c r="CT119" s="17" t="str">
        <f t="shared" ca="1" si="89"/>
        <v/>
      </c>
      <c r="CV119" s="118" t="str" cm="1">
        <f t="array" aca="1" ref="CV119" ca="1">IF($CN119&gt;$CV$6, "", IFERROR(INDEX($BO$4:$BV$4, $BN$4, MATCH($CK119, $BO$8:$BV$8, 0)), 0))</f>
        <v/>
      </c>
      <c r="CX119" s="118" t="str">
        <f t="shared" ca="1" si="90"/>
        <v/>
      </c>
    </row>
    <row r="120" spans="88:102" hidden="1" x14ac:dyDescent="0.25">
      <c r="CJ120" s="89">
        <f t="shared" ca="1" si="87"/>
        <v>44775</v>
      </c>
      <c r="CK120" s="17" t="str">
        <f t="shared" ca="1" si="85"/>
        <v>Tue</v>
      </c>
      <c r="CL120" s="118" cm="1">
        <f t="array" aca="1" ref="CL120" ca="1">IFERROR(INDEX($BO$6:$BV$6, $BN$6, MATCH($CK120, $BO$8:$BV$8, 0)), 0)</f>
        <v>0.28385416666666663</v>
      </c>
      <c r="CN120" s="6">
        <f t="shared" ca="1" si="92"/>
        <v>5</v>
      </c>
      <c r="CO120" s="118">
        <f ca="1">SUMIF($CN$9:$CN120, $CN120, $CL$9:$CL$9)</f>
        <v>18.734374999999996</v>
      </c>
      <c r="CP120" s="140" t="str">
        <f ca="1">IFERROR(INDEX('Current Jobs'!$W$11:$W$510, MATCH($CN120, 'Current Jobs'!$T$11:$T$510, 0)), "")</f>
        <v/>
      </c>
      <c r="CQ120" s="17" t="str">
        <f t="shared" ca="1" si="86"/>
        <v/>
      </c>
      <c r="CR120" s="17" t="str">
        <f t="shared" ca="1" si="88"/>
        <v/>
      </c>
      <c r="CS120" s="17" t="str">
        <f t="shared" ca="1" si="89"/>
        <v/>
      </c>
      <c r="CT120" s="17" t="str">
        <f t="shared" ca="1" si="89"/>
        <v/>
      </c>
      <c r="CV120" s="118" t="str" cm="1">
        <f t="array" aca="1" ref="CV120" ca="1">IF($CN120&gt;$CV$6, "", IFERROR(INDEX($BO$4:$BV$4, $BN$4, MATCH($CK120, $BO$8:$BV$8, 0)), 0))</f>
        <v/>
      </c>
      <c r="CX120" s="118" t="str">
        <f t="shared" ca="1" si="90"/>
        <v/>
      </c>
    </row>
    <row r="121" spans="88:102" hidden="1" x14ac:dyDescent="0.25">
      <c r="CJ121" s="89">
        <f t="shared" ca="1" si="87"/>
        <v>44776</v>
      </c>
      <c r="CK121" s="17" t="str">
        <f t="shared" ca="1" si="85"/>
        <v>Wed</v>
      </c>
      <c r="CL121" s="118" cm="1">
        <f t="array" aca="1" ref="CL121" ca="1">IFERROR(INDEX($BO$6:$BV$6, $BN$6, MATCH($CK121, $BO$8:$BV$8, 0)), 0)</f>
        <v>0.28385416666666663</v>
      </c>
      <c r="CN121" s="6">
        <f t="shared" ca="1" si="92"/>
        <v>5</v>
      </c>
      <c r="CO121" s="118">
        <f ca="1">SUMIF($CN$9:$CN121, $CN121, $CL$9:$CL$9)</f>
        <v>19.018229166666664</v>
      </c>
      <c r="CP121" s="140" t="str">
        <f ca="1">IFERROR(INDEX('Current Jobs'!$W$11:$W$510, MATCH($CN121, 'Current Jobs'!$T$11:$T$510, 0)), "")</f>
        <v/>
      </c>
      <c r="CQ121" s="17" t="str">
        <f t="shared" ca="1" si="86"/>
        <v/>
      </c>
      <c r="CR121" s="17" t="str">
        <f t="shared" ca="1" si="88"/>
        <v/>
      </c>
      <c r="CS121" s="17" t="str">
        <f t="shared" ca="1" si="89"/>
        <v/>
      </c>
      <c r="CT121" s="17" t="str">
        <f t="shared" ca="1" si="89"/>
        <v/>
      </c>
      <c r="CV121" s="118" t="str" cm="1">
        <f t="array" aca="1" ref="CV121" ca="1">IF($CN121&gt;$CV$6, "", IFERROR(INDEX($BO$4:$BV$4, $BN$4, MATCH($CK121, $BO$8:$BV$8, 0)), 0))</f>
        <v/>
      </c>
      <c r="CX121" s="118" t="str">
        <f t="shared" ca="1" si="90"/>
        <v/>
      </c>
    </row>
    <row r="122" spans="88:102" hidden="1" x14ac:dyDescent="0.25">
      <c r="CJ122" s="89">
        <f t="shared" ca="1" si="87"/>
        <v>44777</v>
      </c>
      <c r="CK122" s="17" t="str">
        <f t="shared" ca="1" si="85"/>
        <v>Thu</v>
      </c>
      <c r="CL122" s="118" cm="1">
        <f t="array" aca="1" ref="CL122" ca="1">IFERROR(INDEX($BO$6:$BV$6, $BN$6, MATCH($CK122, $BO$8:$BV$8, 0)), 0)</f>
        <v>0.28385416666666663</v>
      </c>
      <c r="CN122" s="6">
        <f t="shared" ca="1" si="92"/>
        <v>5</v>
      </c>
      <c r="CO122" s="118">
        <f ca="1">SUMIF($CN$9:$CN122, $CN122, $CL$9:$CL$9)</f>
        <v>19.302083333333332</v>
      </c>
      <c r="CP122" s="140" t="str">
        <f ca="1">IFERROR(INDEX('Current Jobs'!$W$11:$W$510, MATCH($CN122, 'Current Jobs'!$T$11:$T$510, 0)), "")</f>
        <v/>
      </c>
      <c r="CQ122" s="17" t="str">
        <f t="shared" ca="1" si="86"/>
        <v/>
      </c>
      <c r="CR122" s="17" t="str">
        <f t="shared" ca="1" si="88"/>
        <v/>
      </c>
      <c r="CS122" s="17" t="str">
        <f t="shared" ca="1" si="89"/>
        <v/>
      </c>
      <c r="CT122" s="17" t="str">
        <f t="shared" ca="1" si="89"/>
        <v/>
      </c>
      <c r="CV122" s="118" t="str" cm="1">
        <f t="array" aca="1" ref="CV122" ca="1">IF($CN122&gt;$CV$6, "", IFERROR(INDEX($BO$4:$BV$4, $BN$4, MATCH($CK122, $BO$8:$BV$8, 0)), 0))</f>
        <v/>
      </c>
      <c r="CX122" s="118" t="str">
        <f t="shared" ca="1" si="90"/>
        <v/>
      </c>
    </row>
    <row r="123" spans="88:102" hidden="1" x14ac:dyDescent="0.25">
      <c r="CJ123" s="89">
        <f t="shared" ca="1" si="87"/>
        <v>44778</v>
      </c>
      <c r="CK123" s="17" t="str">
        <f t="shared" ca="1" si="85"/>
        <v>Fri</v>
      </c>
      <c r="CL123" s="118" cm="1">
        <f t="array" aca="1" ref="CL123" ca="1">IFERROR(INDEX($BO$6:$BV$6, $BN$6, MATCH($CK123, $BO$8:$BV$8, 0)), 0)</f>
        <v>0.28385416666666663</v>
      </c>
      <c r="CN123" s="6">
        <f t="shared" ca="1" si="92"/>
        <v>5</v>
      </c>
      <c r="CO123" s="118">
        <f ca="1">SUMIF($CN$9:$CN123, $CN123, $CL$9:$CL$9)</f>
        <v>19.5859375</v>
      </c>
      <c r="CP123" s="140" t="str">
        <f ca="1">IFERROR(INDEX('Current Jobs'!$W$11:$W$510, MATCH($CN123, 'Current Jobs'!$T$11:$T$510, 0)), "")</f>
        <v/>
      </c>
      <c r="CQ123" s="17" t="str">
        <f t="shared" ca="1" si="86"/>
        <v/>
      </c>
      <c r="CR123" s="17" t="str">
        <f t="shared" ca="1" si="88"/>
        <v/>
      </c>
      <c r="CS123" s="17" t="str">
        <f t="shared" ca="1" si="89"/>
        <v/>
      </c>
      <c r="CT123" s="17" t="str">
        <f t="shared" ca="1" si="89"/>
        <v/>
      </c>
      <c r="CV123" s="118" t="str" cm="1">
        <f t="array" aca="1" ref="CV123" ca="1">IF($CN123&gt;$CV$6, "", IFERROR(INDEX($BO$4:$BV$4, $BN$4, MATCH($CK123, $BO$8:$BV$8, 0)), 0))</f>
        <v/>
      </c>
      <c r="CX123" s="118" t="str">
        <f t="shared" ca="1" si="90"/>
        <v/>
      </c>
    </row>
    <row r="124" spans="88:102" hidden="1" x14ac:dyDescent="0.25">
      <c r="CJ124" s="89">
        <f t="shared" ca="1" si="87"/>
        <v>44779</v>
      </c>
      <c r="CK124" s="17" t="str">
        <f t="shared" ca="1" si="85"/>
        <v>Sat</v>
      </c>
      <c r="CL124" s="118" cm="1">
        <f t="array" aca="1" ref="CL124" ca="1">IFERROR(INDEX($BO$6:$BV$6, $BN$6, MATCH($CK124, $BO$8:$BV$8, 0)), 0)</f>
        <v>0</v>
      </c>
      <c r="CN124" s="6">
        <f t="shared" ca="1" si="92"/>
        <v>5</v>
      </c>
      <c r="CO124" s="118">
        <f ca="1">SUMIF($CN$9:$CN124, $CN124, $CL$9:$CL$9)</f>
        <v>19.5859375</v>
      </c>
      <c r="CP124" s="140" t="str">
        <f ca="1">IFERROR(INDEX('Current Jobs'!$W$11:$W$510, MATCH($CN124, 'Current Jobs'!$T$11:$T$510, 0)), "")</f>
        <v/>
      </c>
      <c r="CQ124" s="17" t="str">
        <f t="shared" ca="1" si="86"/>
        <v/>
      </c>
      <c r="CR124" s="17" t="str">
        <f t="shared" ca="1" si="88"/>
        <v/>
      </c>
      <c r="CS124" s="17" t="str">
        <f t="shared" ca="1" si="89"/>
        <v/>
      </c>
      <c r="CT124" s="17" t="str">
        <f t="shared" ca="1" si="89"/>
        <v/>
      </c>
      <c r="CV124" s="118" t="str" cm="1">
        <f t="array" aca="1" ref="CV124" ca="1">IF($CN124&gt;$CV$6, "", IFERROR(INDEX($BO$4:$BV$4, $BN$4, MATCH($CK124, $BO$8:$BV$8, 0)), 0))</f>
        <v/>
      </c>
      <c r="CX124" s="118" t="str">
        <f t="shared" ca="1" si="90"/>
        <v/>
      </c>
    </row>
    <row r="125" spans="88:102" hidden="1" x14ac:dyDescent="0.25">
      <c r="CJ125" s="89">
        <f t="shared" ca="1" si="87"/>
        <v>44780</v>
      </c>
      <c r="CK125" s="17" t="str">
        <f t="shared" ca="1" si="85"/>
        <v>Sun</v>
      </c>
      <c r="CL125" s="118" cm="1">
        <f t="array" aca="1" ref="CL125" ca="1">IFERROR(INDEX($BO$6:$BV$6, $BN$6, MATCH($CK125, $BO$8:$BV$8, 0)), 0)</f>
        <v>0</v>
      </c>
      <c r="CN125" s="6">
        <f t="shared" ca="1" si="92"/>
        <v>5</v>
      </c>
      <c r="CO125" s="118">
        <f ca="1">SUMIF($CN$9:$CN125, $CN125, $CL$9:$CL$9)</f>
        <v>19.5859375</v>
      </c>
      <c r="CP125" s="140" t="str">
        <f ca="1">IFERROR(INDEX('Current Jobs'!$W$11:$W$510, MATCH($CN125, 'Current Jobs'!$T$11:$T$510, 0)), "")</f>
        <v/>
      </c>
      <c r="CQ125" s="17" t="str">
        <f t="shared" ca="1" si="86"/>
        <v/>
      </c>
      <c r="CR125" s="17" t="str">
        <f t="shared" ca="1" si="88"/>
        <v/>
      </c>
      <c r="CS125" s="17" t="str">
        <f t="shared" ca="1" si="89"/>
        <v/>
      </c>
      <c r="CT125" s="17" t="str">
        <f t="shared" ca="1" si="89"/>
        <v/>
      </c>
      <c r="CV125" s="118" t="str" cm="1">
        <f t="array" aca="1" ref="CV125" ca="1">IF($CN125&gt;$CV$6, "", IFERROR(INDEX($BO$4:$BV$4, $BN$4, MATCH($CK125, $BO$8:$BV$8, 0)), 0))</f>
        <v/>
      </c>
      <c r="CX125" s="118" t="str">
        <f t="shared" ca="1" si="90"/>
        <v/>
      </c>
    </row>
    <row r="126" spans="88:102" hidden="1" x14ac:dyDescent="0.25">
      <c r="CJ126" s="89">
        <f t="shared" ca="1" si="87"/>
        <v>44781</v>
      </c>
      <c r="CK126" s="17" t="str">
        <f t="shared" ca="1" si="85"/>
        <v>Mon</v>
      </c>
      <c r="CL126" s="118" cm="1">
        <f t="array" aca="1" ref="CL126" ca="1">IFERROR(INDEX($BO$6:$BV$6, $BN$6, MATCH($CK126, $BO$8:$BV$8, 0)), 0)</f>
        <v>0.28385416666666663</v>
      </c>
      <c r="CN126" s="6">
        <f t="shared" ca="1" si="92"/>
        <v>5</v>
      </c>
      <c r="CO126" s="118">
        <f ca="1">SUMIF($CN$9:$CN126, $CN126, $CL$9:$CL$9)</f>
        <v>19.869791666666668</v>
      </c>
      <c r="CP126" s="140" t="str">
        <f ca="1">IFERROR(INDEX('Current Jobs'!$W$11:$W$510, MATCH($CN126, 'Current Jobs'!$T$11:$T$510, 0)), "")</f>
        <v/>
      </c>
      <c r="CQ126" s="17" t="str">
        <f t="shared" ca="1" si="86"/>
        <v/>
      </c>
      <c r="CR126" s="17" t="str">
        <f t="shared" ca="1" si="88"/>
        <v/>
      </c>
      <c r="CS126" s="17" t="str">
        <f t="shared" ca="1" si="89"/>
        <v/>
      </c>
      <c r="CT126" s="17" t="str">
        <f t="shared" ca="1" si="89"/>
        <v/>
      </c>
      <c r="CV126" s="118" t="str" cm="1">
        <f t="array" aca="1" ref="CV126" ca="1">IF($CN126&gt;$CV$6, "", IFERROR(INDEX($BO$4:$BV$4, $BN$4, MATCH($CK126, $BO$8:$BV$8, 0)), 0))</f>
        <v/>
      </c>
      <c r="CX126" s="118" t="str">
        <f t="shared" ca="1" si="90"/>
        <v/>
      </c>
    </row>
    <row r="127" spans="88:102" hidden="1" x14ac:dyDescent="0.25">
      <c r="CJ127" s="89">
        <f t="shared" ca="1" si="87"/>
        <v>44782</v>
      </c>
      <c r="CK127" s="17" t="str">
        <f t="shared" ca="1" si="85"/>
        <v>Tue</v>
      </c>
      <c r="CL127" s="118" cm="1">
        <f t="array" aca="1" ref="CL127" ca="1">IFERROR(INDEX($BO$6:$BV$6, $BN$6, MATCH($CK127, $BO$8:$BV$8, 0)), 0)</f>
        <v>0.28385416666666663</v>
      </c>
      <c r="CN127" s="6">
        <f t="shared" ca="1" si="92"/>
        <v>5</v>
      </c>
      <c r="CO127" s="118">
        <f ca="1">SUMIF($CN$9:$CN127, $CN127, $CL$9:$CL$9)</f>
        <v>20.153645833333336</v>
      </c>
      <c r="CP127" s="140" t="str">
        <f ca="1">IFERROR(INDEX('Current Jobs'!$W$11:$W$510, MATCH($CN127, 'Current Jobs'!$T$11:$T$510, 0)), "")</f>
        <v/>
      </c>
      <c r="CQ127" s="17" t="str">
        <f t="shared" ca="1" si="86"/>
        <v/>
      </c>
      <c r="CR127" s="17" t="str">
        <f t="shared" ca="1" si="88"/>
        <v/>
      </c>
      <c r="CS127" s="17" t="str">
        <f t="shared" ca="1" si="89"/>
        <v/>
      </c>
      <c r="CT127" s="17" t="str">
        <f t="shared" ca="1" si="89"/>
        <v/>
      </c>
      <c r="CV127" s="118" t="str" cm="1">
        <f t="array" aca="1" ref="CV127" ca="1">IF($CN127&gt;$CV$6, "", IFERROR(INDEX($BO$4:$BV$4, $BN$4, MATCH($CK127, $BO$8:$BV$8, 0)), 0))</f>
        <v/>
      </c>
      <c r="CX127" s="118" t="str">
        <f t="shared" ca="1" si="90"/>
        <v/>
      </c>
    </row>
    <row r="128" spans="88:102" hidden="1" x14ac:dyDescent="0.25">
      <c r="CJ128" s="89">
        <f t="shared" ca="1" si="87"/>
        <v>44783</v>
      </c>
      <c r="CK128" s="17" t="str">
        <f t="shared" ca="1" si="85"/>
        <v>Wed</v>
      </c>
      <c r="CL128" s="118" cm="1">
        <f t="array" aca="1" ref="CL128" ca="1">IFERROR(INDEX($BO$6:$BV$6, $BN$6, MATCH($CK128, $BO$8:$BV$8, 0)), 0)</f>
        <v>0.28385416666666663</v>
      </c>
      <c r="CN128" s="6">
        <f t="shared" ca="1" si="92"/>
        <v>5</v>
      </c>
      <c r="CO128" s="118">
        <f ca="1">SUMIF($CN$9:$CN128, $CN128, $CL$9:$CL$9)</f>
        <v>20.437500000000004</v>
      </c>
      <c r="CP128" s="140" t="str">
        <f ca="1">IFERROR(INDEX('Current Jobs'!$W$11:$W$510, MATCH($CN128, 'Current Jobs'!$T$11:$T$510, 0)), "")</f>
        <v/>
      </c>
      <c r="CQ128" s="17" t="str">
        <f t="shared" ca="1" si="86"/>
        <v/>
      </c>
      <c r="CR128" s="17" t="str">
        <f t="shared" ca="1" si="88"/>
        <v/>
      </c>
      <c r="CS128" s="17" t="str">
        <f t="shared" ca="1" si="89"/>
        <v/>
      </c>
      <c r="CT128" s="17" t="str">
        <f t="shared" ca="1" si="89"/>
        <v/>
      </c>
      <c r="CV128" s="118" t="str" cm="1">
        <f t="array" aca="1" ref="CV128" ca="1">IF($CN128&gt;$CV$6, "", IFERROR(INDEX($BO$4:$BV$4, $BN$4, MATCH($CK128, $BO$8:$BV$8, 0)), 0))</f>
        <v/>
      </c>
      <c r="CX128" s="118" t="str">
        <f t="shared" ca="1" si="90"/>
        <v/>
      </c>
    </row>
    <row r="129" spans="88:102" hidden="1" x14ac:dyDescent="0.25">
      <c r="CJ129" s="89">
        <f t="shared" ca="1" si="87"/>
        <v>44784</v>
      </c>
      <c r="CK129" s="17" t="str">
        <f t="shared" ca="1" si="85"/>
        <v>Thu</v>
      </c>
      <c r="CL129" s="118" cm="1">
        <f t="array" aca="1" ref="CL129" ca="1">IFERROR(INDEX($BO$6:$BV$6, $BN$6, MATCH($CK129, $BO$8:$BV$8, 0)), 0)</f>
        <v>0.28385416666666663</v>
      </c>
      <c r="CN129" s="6">
        <f t="shared" ca="1" si="92"/>
        <v>5</v>
      </c>
      <c r="CO129" s="118">
        <f ca="1">SUMIF($CN$9:$CN129, $CN129, $CL$9:$CL$9)</f>
        <v>20.721354166666671</v>
      </c>
      <c r="CP129" s="140" t="str">
        <f ca="1">IFERROR(INDEX('Current Jobs'!$W$11:$W$510, MATCH($CN129, 'Current Jobs'!$T$11:$T$510, 0)), "")</f>
        <v/>
      </c>
      <c r="CQ129" s="17" t="str">
        <f t="shared" ca="1" si="86"/>
        <v/>
      </c>
      <c r="CR129" s="17" t="str">
        <f t="shared" ca="1" si="88"/>
        <v/>
      </c>
      <c r="CS129" s="17" t="str">
        <f t="shared" ca="1" si="89"/>
        <v/>
      </c>
      <c r="CT129" s="17" t="str">
        <f t="shared" ca="1" si="89"/>
        <v/>
      </c>
      <c r="CV129" s="118" t="str" cm="1">
        <f t="array" aca="1" ref="CV129" ca="1">IF($CN129&gt;$CV$6, "", IFERROR(INDEX($BO$4:$BV$4, $BN$4, MATCH($CK129, $BO$8:$BV$8, 0)), 0))</f>
        <v/>
      </c>
      <c r="CX129" s="118" t="str">
        <f t="shared" ca="1" si="90"/>
        <v/>
      </c>
    </row>
    <row r="130" spans="88:102" hidden="1" x14ac:dyDescent="0.25">
      <c r="CJ130" s="89">
        <f t="shared" ca="1" si="87"/>
        <v>44785</v>
      </c>
      <c r="CK130" s="17" t="str">
        <f t="shared" ca="1" si="85"/>
        <v>Fri</v>
      </c>
      <c r="CL130" s="118" cm="1">
        <f t="array" aca="1" ref="CL130" ca="1">IFERROR(INDEX($BO$6:$BV$6, $BN$6, MATCH($CK130, $BO$8:$BV$8, 0)), 0)</f>
        <v>0.28385416666666663</v>
      </c>
      <c r="CN130" s="6">
        <f t="shared" ca="1" si="92"/>
        <v>5</v>
      </c>
      <c r="CO130" s="118">
        <f ca="1">SUMIF($CN$9:$CN130, $CN130, $CL$9:$CL$9)</f>
        <v>21.005208333333339</v>
      </c>
      <c r="CP130" s="140" t="str">
        <f ca="1">IFERROR(INDEX('Current Jobs'!$W$11:$W$510, MATCH($CN130, 'Current Jobs'!$T$11:$T$510, 0)), "")</f>
        <v/>
      </c>
      <c r="CQ130" s="17" t="str">
        <f t="shared" ca="1" si="86"/>
        <v/>
      </c>
      <c r="CR130" s="17" t="str">
        <f t="shared" ca="1" si="88"/>
        <v/>
      </c>
      <c r="CS130" s="17" t="str">
        <f t="shared" ca="1" si="89"/>
        <v/>
      </c>
      <c r="CT130" s="17" t="str">
        <f t="shared" ca="1" si="89"/>
        <v/>
      </c>
      <c r="CV130" s="118" t="str" cm="1">
        <f t="array" aca="1" ref="CV130" ca="1">IF($CN130&gt;$CV$6, "", IFERROR(INDEX($BO$4:$BV$4, $BN$4, MATCH($CK130, $BO$8:$BV$8, 0)), 0))</f>
        <v/>
      </c>
      <c r="CX130" s="118" t="str">
        <f t="shared" ca="1" si="90"/>
        <v/>
      </c>
    </row>
    <row r="131" spans="88:102" hidden="1" x14ac:dyDescent="0.25">
      <c r="CJ131" s="89">
        <f t="shared" ca="1" si="87"/>
        <v>44786</v>
      </c>
      <c r="CK131" s="17" t="str">
        <f t="shared" ca="1" si="85"/>
        <v>Sat</v>
      </c>
      <c r="CL131" s="118" cm="1">
        <f t="array" aca="1" ref="CL131" ca="1">IFERROR(INDEX($BO$6:$BV$6, $BN$6, MATCH($CK131, $BO$8:$BV$8, 0)), 0)</f>
        <v>0</v>
      </c>
      <c r="CN131" s="6">
        <f t="shared" ca="1" si="92"/>
        <v>5</v>
      </c>
      <c r="CO131" s="118">
        <f ca="1">SUMIF($CN$9:$CN131, $CN131, $CL$9:$CL$9)</f>
        <v>21.005208333333339</v>
      </c>
      <c r="CP131" s="140" t="str">
        <f ca="1">IFERROR(INDEX('Current Jobs'!$W$11:$W$510, MATCH($CN131, 'Current Jobs'!$T$11:$T$510, 0)), "")</f>
        <v/>
      </c>
      <c r="CQ131" s="17" t="str">
        <f t="shared" ca="1" si="86"/>
        <v/>
      </c>
      <c r="CR131" s="17" t="str">
        <f t="shared" ca="1" si="88"/>
        <v/>
      </c>
      <c r="CS131" s="17" t="str">
        <f t="shared" ca="1" si="89"/>
        <v/>
      </c>
      <c r="CT131" s="17" t="str">
        <f t="shared" ca="1" si="89"/>
        <v/>
      </c>
      <c r="CV131" s="118" t="str" cm="1">
        <f t="array" aca="1" ref="CV131" ca="1">IF($CN131&gt;$CV$6, "", IFERROR(INDEX($BO$4:$BV$4, $BN$4, MATCH($CK131, $BO$8:$BV$8, 0)), 0))</f>
        <v/>
      </c>
      <c r="CX131" s="118" t="str">
        <f t="shared" ca="1" si="90"/>
        <v/>
      </c>
    </row>
    <row r="132" spans="88:102" hidden="1" x14ac:dyDescent="0.25">
      <c r="CJ132" s="89">
        <f t="shared" ca="1" si="87"/>
        <v>44787</v>
      </c>
      <c r="CK132" s="17" t="str">
        <f t="shared" ca="1" si="85"/>
        <v>Sun</v>
      </c>
      <c r="CL132" s="118" cm="1">
        <f t="array" aca="1" ref="CL132" ca="1">IFERROR(INDEX($BO$6:$BV$6, $BN$6, MATCH($CK132, $BO$8:$BV$8, 0)), 0)</f>
        <v>0</v>
      </c>
      <c r="CN132" s="6">
        <f t="shared" ca="1" si="92"/>
        <v>5</v>
      </c>
      <c r="CO132" s="118">
        <f ca="1">SUMIF($CN$9:$CN132, $CN132, $CL$9:$CL$9)</f>
        <v>21.005208333333339</v>
      </c>
      <c r="CP132" s="140" t="str">
        <f ca="1">IFERROR(INDEX('Current Jobs'!$W$11:$W$510, MATCH($CN132, 'Current Jobs'!$T$11:$T$510, 0)), "")</f>
        <v/>
      </c>
      <c r="CQ132" s="17" t="str">
        <f t="shared" ca="1" si="86"/>
        <v/>
      </c>
      <c r="CR132" s="17" t="str">
        <f t="shared" ca="1" si="88"/>
        <v/>
      </c>
      <c r="CS132" s="17" t="str">
        <f t="shared" ca="1" si="89"/>
        <v/>
      </c>
      <c r="CT132" s="17" t="str">
        <f t="shared" ca="1" si="89"/>
        <v/>
      </c>
      <c r="CV132" s="118" t="str" cm="1">
        <f t="array" aca="1" ref="CV132" ca="1">IF($CN132&gt;$CV$6, "", IFERROR(INDEX($BO$4:$BV$4, $BN$4, MATCH($CK132, $BO$8:$BV$8, 0)), 0))</f>
        <v/>
      </c>
      <c r="CX132" s="118" t="str">
        <f t="shared" ca="1" si="90"/>
        <v/>
      </c>
    </row>
    <row r="133" spans="88:102" hidden="1" x14ac:dyDescent="0.25">
      <c r="CJ133" s="89">
        <f t="shared" ca="1" si="87"/>
        <v>44788</v>
      </c>
      <c r="CK133" s="17" t="str">
        <f t="shared" ca="1" si="85"/>
        <v>Mon</v>
      </c>
      <c r="CL133" s="118" cm="1">
        <f t="array" aca="1" ref="CL133" ca="1">IFERROR(INDEX($BO$6:$BV$6, $BN$6, MATCH($CK133, $BO$8:$BV$8, 0)), 0)</f>
        <v>0.28385416666666663</v>
      </c>
      <c r="CN133" s="6">
        <f t="shared" ca="1" si="92"/>
        <v>5</v>
      </c>
      <c r="CO133" s="118">
        <f ca="1">SUMIF($CN$9:$CN133, $CN133, $CL$9:$CL$9)</f>
        <v>21.289062500000007</v>
      </c>
      <c r="CP133" s="140" t="str">
        <f ca="1">IFERROR(INDEX('Current Jobs'!$W$11:$W$510, MATCH($CN133, 'Current Jobs'!$T$11:$T$510, 0)), "")</f>
        <v/>
      </c>
      <c r="CQ133" s="17" t="str">
        <f t="shared" ca="1" si="86"/>
        <v/>
      </c>
      <c r="CR133" s="17" t="str">
        <f t="shared" ca="1" si="88"/>
        <v/>
      </c>
      <c r="CS133" s="17" t="str">
        <f t="shared" ca="1" si="89"/>
        <v/>
      </c>
      <c r="CT133" s="17" t="str">
        <f t="shared" ca="1" si="89"/>
        <v/>
      </c>
      <c r="CV133" s="118" t="str" cm="1">
        <f t="array" aca="1" ref="CV133" ca="1">IF($CN133&gt;$CV$6, "", IFERROR(INDEX($BO$4:$BV$4, $BN$4, MATCH($CK133, $BO$8:$BV$8, 0)), 0))</f>
        <v/>
      </c>
      <c r="CX133" s="118" t="str">
        <f t="shared" ca="1" si="90"/>
        <v/>
      </c>
    </row>
    <row r="134" spans="88:102" hidden="1" x14ac:dyDescent="0.25">
      <c r="CJ134" s="89">
        <f t="shared" ca="1" si="87"/>
        <v>44789</v>
      </c>
      <c r="CK134" s="17" t="str">
        <f t="shared" ca="1" si="85"/>
        <v>Tue</v>
      </c>
      <c r="CL134" s="118" cm="1">
        <f t="array" aca="1" ref="CL134" ca="1">IFERROR(INDEX($BO$6:$BV$6, $BN$6, MATCH($CK134, $BO$8:$BV$8, 0)), 0)</f>
        <v>0.28385416666666663</v>
      </c>
      <c r="CN134" s="6">
        <f t="shared" ca="1" si="92"/>
        <v>5</v>
      </c>
      <c r="CO134" s="118">
        <f ca="1">SUMIF($CN$9:$CN134, $CN134, $CL$9:$CL$9)</f>
        <v>21.572916666666675</v>
      </c>
      <c r="CP134" s="140" t="str">
        <f ca="1">IFERROR(INDEX('Current Jobs'!$W$11:$W$510, MATCH($CN134, 'Current Jobs'!$T$11:$T$510, 0)), "")</f>
        <v/>
      </c>
      <c r="CQ134" s="17" t="str">
        <f t="shared" ca="1" si="86"/>
        <v/>
      </c>
      <c r="CR134" s="17" t="str">
        <f t="shared" ca="1" si="88"/>
        <v/>
      </c>
      <c r="CS134" s="17" t="str">
        <f t="shared" ca="1" si="89"/>
        <v/>
      </c>
      <c r="CT134" s="17" t="str">
        <f t="shared" ca="1" si="89"/>
        <v/>
      </c>
      <c r="CV134" s="118" t="str" cm="1">
        <f t="array" aca="1" ref="CV134" ca="1">IF($CN134&gt;$CV$6, "", IFERROR(INDEX($BO$4:$BV$4, $BN$4, MATCH($CK134, $BO$8:$BV$8, 0)), 0))</f>
        <v/>
      </c>
      <c r="CX134" s="118" t="str">
        <f t="shared" ca="1" si="90"/>
        <v/>
      </c>
    </row>
    <row r="135" spans="88:102" hidden="1" x14ac:dyDescent="0.25">
      <c r="CJ135" s="89">
        <f t="shared" ca="1" si="87"/>
        <v>44790</v>
      </c>
      <c r="CK135" s="17" t="str">
        <f t="shared" ca="1" si="85"/>
        <v>Wed</v>
      </c>
      <c r="CL135" s="118" cm="1">
        <f t="array" aca="1" ref="CL135" ca="1">IFERROR(INDEX($BO$6:$BV$6, $BN$6, MATCH($CK135, $BO$8:$BV$8, 0)), 0)</f>
        <v>0.28385416666666663</v>
      </c>
      <c r="CN135" s="6">
        <f t="shared" ca="1" si="92"/>
        <v>5</v>
      </c>
      <c r="CO135" s="118">
        <f ca="1">SUMIF($CN$9:$CN135, $CN135, $CL$9:$CL$9)</f>
        <v>21.856770833333343</v>
      </c>
      <c r="CP135" s="140" t="str">
        <f ca="1">IFERROR(INDEX('Current Jobs'!$W$11:$W$510, MATCH($CN135, 'Current Jobs'!$T$11:$T$510, 0)), "")</f>
        <v/>
      </c>
      <c r="CQ135" s="17" t="str">
        <f t="shared" ca="1" si="86"/>
        <v/>
      </c>
      <c r="CR135" s="17" t="str">
        <f t="shared" ca="1" si="88"/>
        <v/>
      </c>
      <c r="CS135" s="17" t="str">
        <f t="shared" ca="1" si="89"/>
        <v/>
      </c>
      <c r="CT135" s="17" t="str">
        <f t="shared" ca="1" si="89"/>
        <v/>
      </c>
      <c r="CV135" s="118" t="str" cm="1">
        <f t="array" aca="1" ref="CV135" ca="1">IF($CN135&gt;$CV$6, "", IFERROR(INDEX($BO$4:$BV$4, $BN$4, MATCH($CK135, $BO$8:$BV$8, 0)), 0))</f>
        <v/>
      </c>
      <c r="CX135" s="118" t="str">
        <f t="shared" ca="1" si="90"/>
        <v/>
      </c>
    </row>
    <row r="136" spans="88:102" hidden="1" x14ac:dyDescent="0.25">
      <c r="CJ136" s="89">
        <f t="shared" ca="1" si="87"/>
        <v>44791</v>
      </c>
      <c r="CK136" s="17" t="str">
        <f t="shared" ca="1" si="85"/>
        <v>Thu</v>
      </c>
      <c r="CL136" s="118" cm="1">
        <f t="array" aca="1" ref="CL136" ca="1">IFERROR(INDEX($BO$6:$BV$6, $BN$6, MATCH($CK136, $BO$8:$BV$8, 0)), 0)</f>
        <v>0.28385416666666663</v>
      </c>
      <c r="CN136" s="6">
        <f t="shared" ca="1" si="92"/>
        <v>5</v>
      </c>
      <c r="CO136" s="118">
        <f ca="1">SUMIF($CN$9:$CN136, $CN136, $CL$9:$CL$9)</f>
        <v>22.140625000000011</v>
      </c>
      <c r="CP136" s="140" t="str">
        <f ca="1">IFERROR(INDEX('Current Jobs'!$W$11:$W$510, MATCH($CN136, 'Current Jobs'!$T$11:$T$510, 0)), "")</f>
        <v/>
      </c>
      <c r="CQ136" s="17" t="str">
        <f t="shared" ca="1" si="86"/>
        <v/>
      </c>
      <c r="CR136" s="17" t="str">
        <f t="shared" ca="1" si="88"/>
        <v/>
      </c>
      <c r="CS136" s="17" t="str">
        <f t="shared" ca="1" si="89"/>
        <v/>
      </c>
      <c r="CT136" s="17" t="str">
        <f t="shared" ca="1" si="89"/>
        <v/>
      </c>
      <c r="CV136" s="118" t="str" cm="1">
        <f t="array" aca="1" ref="CV136" ca="1">IF($CN136&gt;$CV$6, "", IFERROR(INDEX($BO$4:$BV$4, $BN$4, MATCH($CK136, $BO$8:$BV$8, 0)), 0))</f>
        <v/>
      </c>
      <c r="CX136" s="118" t="str">
        <f t="shared" ca="1" si="90"/>
        <v/>
      </c>
    </row>
    <row r="137" spans="88:102" hidden="1" x14ac:dyDescent="0.25">
      <c r="CJ137" s="89">
        <f t="shared" ca="1" si="87"/>
        <v>44792</v>
      </c>
      <c r="CK137" s="17" t="str">
        <f t="shared" ref="CK137:CK200" ca="1" si="94">IF(COUNTIF($U$9:$U$32, $CJ137)&gt;0, $CK$2, IF(COUNTIF($BX$50:$BX$89, $CJ137)&gt;0, $BV$8, TEXT($CJ137, "ddd")))</f>
        <v>Fri</v>
      </c>
      <c r="CL137" s="118" cm="1">
        <f t="array" aca="1" ref="CL137" ca="1">IFERROR(INDEX($BO$6:$BV$6, $BN$6, MATCH($CK137, $BO$8:$BV$8, 0)), 0)</f>
        <v>0.28385416666666663</v>
      </c>
      <c r="CN137" s="6">
        <f t="shared" ca="1" si="92"/>
        <v>5</v>
      </c>
      <c r="CO137" s="118">
        <f ca="1">SUMIF($CN$9:$CN137, $CN137, $CL$9:$CL$9)</f>
        <v>22.424479166666679</v>
      </c>
      <c r="CP137" s="140" t="str">
        <f ca="1">IFERROR(INDEX('Current Jobs'!$W$11:$W$510, MATCH($CN137, 'Current Jobs'!$T$11:$T$510, 0)), "")</f>
        <v/>
      </c>
      <c r="CQ137" s="17" t="str">
        <f t="shared" ref="CQ137:CQ200" ca="1" si="95">IF($CN137&gt;$CN136, $CQ$8, "")</f>
        <v/>
      </c>
      <c r="CR137" s="17" t="str">
        <f t="shared" ca="1" si="88"/>
        <v/>
      </c>
      <c r="CS137" s="17" t="str">
        <f t="shared" ca="1" si="89"/>
        <v/>
      </c>
      <c r="CT137" s="17" t="str">
        <f t="shared" ca="1" si="89"/>
        <v/>
      </c>
      <c r="CV137" s="118" t="str" cm="1">
        <f t="array" aca="1" ref="CV137" ca="1">IF($CN137&gt;$CV$6, "", IFERROR(INDEX($BO$4:$BV$4, $BN$4, MATCH($CK137, $BO$8:$BV$8, 0)), 0))</f>
        <v/>
      </c>
      <c r="CX137" s="118" t="str">
        <f t="shared" ca="1" si="90"/>
        <v/>
      </c>
    </row>
    <row r="138" spans="88:102" hidden="1" x14ac:dyDescent="0.25">
      <c r="CJ138" s="89">
        <f t="shared" ref="CJ138:CJ201" ca="1" si="96">CJ137+1</f>
        <v>44793</v>
      </c>
      <c r="CK138" s="17" t="str">
        <f t="shared" ca="1" si="94"/>
        <v>Sat</v>
      </c>
      <c r="CL138" s="118" cm="1">
        <f t="array" aca="1" ref="CL138" ca="1">IFERROR(INDEX($BO$6:$BV$6, $BN$6, MATCH($CK138, $BO$8:$BV$8, 0)), 0)</f>
        <v>0</v>
      </c>
      <c r="CN138" s="6">
        <f t="shared" ca="1" si="92"/>
        <v>5</v>
      </c>
      <c r="CO138" s="118">
        <f ca="1">SUMIF($CN$9:$CN138, $CN138, $CL$9:$CL$9)</f>
        <v>22.424479166666679</v>
      </c>
      <c r="CP138" s="140" t="str">
        <f ca="1">IFERROR(INDEX('Current Jobs'!$W$11:$W$510, MATCH($CN138, 'Current Jobs'!$T$11:$T$510, 0)), "")</f>
        <v/>
      </c>
      <c r="CQ138" s="17" t="str">
        <f t="shared" ca="1" si="95"/>
        <v/>
      </c>
      <c r="CR138" s="17" t="str">
        <f t="shared" ref="CR138:CR201" ca="1" si="97">IF($CN139&gt;$CN138, $CR$8, "")</f>
        <v/>
      </c>
      <c r="CS138" s="17" t="str">
        <f t="shared" ref="CS138:CT201" ca="1" si="98">IF(CQ138="", "", CONCATENATE($CN138, " - ", CQ138))</f>
        <v/>
      </c>
      <c r="CT138" s="17" t="str">
        <f t="shared" ca="1" si="98"/>
        <v/>
      </c>
      <c r="CV138" s="118" t="str" cm="1">
        <f t="array" aca="1" ref="CV138" ca="1">IF($CN138&gt;$CV$6, "", IFERROR(INDEX($BO$4:$BV$4, $BN$4, MATCH($CK138, $BO$8:$BV$8, 0)), 0))</f>
        <v/>
      </c>
      <c r="CX138" s="118" t="str">
        <f t="shared" ref="CX138:CX201" ca="1" si="99">IF($CN138&gt;$CV$6, "", $CL138)</f>
        <v/>
      </c>
    </row>
    <row r="139" spans="88:102" hidden="1" x14ac:dyDescent="0.25">
      <c r="CJ139" s="89">
        <f t="shared" ca="1" si="96"/>
        <v>44794</v>
      </c>
      <c r="CK139" s="17" t="str">
        <f t="shared" ca="1" si="94"/>
        <v>Sun</v>
      </c>
      <c r="CL139" s="118" cm="1">
        <f t="array" aca="1" ref="CL139" ca="1">IFERROR(INDEX($BO$6:$BV$6, $BN$6, MATCH($CK139, $BO$8:$BV$8, 0)), 0)</f>
        <v>0</v>
      </c>
      <c r="CN139" s="6">
        <f t="shared" ca="1" si="92"/>
        <v>5</v>
      </c>
      <c r="CO139" s="118">
        <f ca="1">SUMIF($CN$9:$CN139, $CN139, $CL$9:$CL$9)</f>
        <v>22.424479166666679</v>
      </c>
      <c r="CP139" s="140" t="str">
        <f ca="1">IFERROR(INDEX('Current Jobs'!$W$11:$W$510, MATCH($CN139, 'Current Jobs'!$T$11:$T$510, 0)), "")</f>
        <v/>
      </c>
      <c r="CQ139" s="17" t="str">
        <f t="shared" ca="1" si="95"/>
        <v/>
      </c>
      <c r="CR139" s="17" t="str">
        <f t="shared" ca="1" si="97"/>
        <v/>
      </c>
      <c r="CS139" s="17" t="str">
        <f t="shared" ca="1" si="98"/>
        <v/>
      </c>
      <c r="CT139" s="17" t="str">
        <f t="shared" ca="1" si="98"/>
        <v/>
      </c>
      <c r="CV139" s="118" t="str" cm="1">
        <f t="array" aca="1" ref="CV139" ca="1">IF($CN139&gt;$CV$6, "", IFERROR(INDEX($BO$4:$BV$4, $BN$4, MATCH($CK139, $BO$8:$BV$8, 0)), 0))</f>
        <v/>
      </c>
      <c r="CX139" s="118" t="str">
        <f t="shared" ca="1" si="99"/>
        <v/>
      </c>
    </row>
    <row r="140" spans="88:102" hidden="1" x14ac:dyDescent="0.25">
      <c r="CJ140" s="89">
        <f t="shared" ca="1" si="96"/>
        <v>44795</v>
      </c>
      <c r="CK140" s="17" t="str">
        <f t="shared" ca="1" si="94"/>
        <v>Mon</v>
      </c>
      <c r="CL140" s="118" cm="1">
        <f t="array" aca="1" ref="CL140" ca="1">IFERROR(INDEX($BO$6:$BV$6, $BN$6, MATCH($CK140, $BO$8:$BV$8, 0)), 0)</f>
        <v>0.28385416666666663</v>
      </c>
      <c r="CN140" s="6">
        <f t="shared" ca="1" si="92"/>
        <v>5</v>
      </c>
      <c r="CO140" s="118">
        <f ca="1">SUMIF($CN$9:$CN140, $CN140, $CL$9:$CL$9)</f>
        <v>22.708333333333346</v>
      </c>
      <c r="CP140" s="140" t="str">
        <f ca="1">IFERROR(INDEX('Current Jobs'!$W$11:$W$510, MATCH($CN140, 'Current Jobs'!$T$11:$T$510, 0)), "")</f>
        <v/>
      </c>
      <c r="CQ140" s="17" t="str">
        <f t="shared" ca="1" si="95"/>
        <v/>
      </c>
      <c r="CR140" s="17" t="str">
        <f t="shared" ca="1" si="97"/>
        <v/>
      </c>
      <c r="CS140" s="17" t="str">
        <f t="shared" ca="1" si="98"/>
        <v/>
      </c>
      <c r="CT140" s="17" t="str">
        <f t="shared" ca="1" si="98"/>
        <v/>
      </c>
      <c r="CV140" s="118" t="str" cm="1">
        <f t="array" aca="1" ref="CV140" ca="1">IF($CN140&gt;$CV$6, "", IFERROR(INDEX($BO$4:$BV$4, $BN$4, MATCH($CK140, $BO$8:$BV$8, 0)), 0))</f>
        <v/>
      </c>
      <c r="CX140" s="118" t="str">
        <f t="shared" ca="1" si="99"/>
        <v/>
      </c>
    </row>
    <row r="141" spans="88:102" hidden="1" x14ac:dyDescent="0.25">
      <c r="CJ141" s="89">
        <f t="shared" ca="1" si="96"/>
        <v>44796</v>
      </c>
      <c r="CK141" s="17" t="str">
        <f t="shared" ca="1" si="94"/>
        <v>Tue</v>
      </c>
      <c r="CL141" s="118" cm="1">
        <f t="array" aca="1" ref="CL141" ca="1">IFERROR(INDEX($BO$6:$BV$6, $BN$6, MATCH($CK141, $BO$8:$BV$8, 0)), 0)</f>
        <v>0.28385416666666663</v>
      </c>
      <c r="CN141" s="6">
        <f t="shared" ca="1" si="92"/>
        <v>5</v>
      </c>
      <c r="CO141" s="118">
        <f ca="1">SUMIF($CN$9:$CN141, $CN141, $CL$9:$CL$9)</f>
        <v>22.992187500000014</v>
      </c>
      <c r="CP141" s="140" t="str">
        <f ca="1">IFERROR(INDEX('Current Jobs'!$W$11:$W$510, MATCH($CN141, 'Current Jobs'!$T$11:$T$510, 0)), "")</f>
        <v/>
      </c>
      <c r="CQ141" s="17" t="str">
        <f t="shared" ca="1" si="95"/>
        <v/>
      </c>
      <c r="CR141" s="17" t="str">
        <f t="shared" ca="1" si="97"/>
        <v/>
      </c>
      <c r="CS141" s="17" t="str">
        <f t="shared" ca="1" si="98"/>
        <v/>
      </c>
      <c r="CT141" s="17" t="str">
        <f t="shared" ca="1" si="98"/>
        <v/>
      </c>
      <c r="CV141" s="118" t="str" cm="1">
        <f t="array" aca="1" ref="CV141" ca="1">IF($CN141&gt;$CV$6, "", IFERROR(INDEX($BO$4:$BV$4, $BN$4, MATCH($CK141, $BO$8:$BV$8, 0)), 0))</f>
        <v/>
      </c>
      <c r="CX141" s="118" t="str">
        <f t="shared" ca="1" si="99"/>
        <v/>
      </c>
    </row>
    <row r="142" spans="88:102" hidden="1" x14ac:dyDescent="0.25">
      <c r="CJ142" s="89">
        <f t="shared" ca="1" si="96"/>
        <v>44797</v>
      </c>
      <c r="CK142" s="17" t="str">
        <f t="shared" ca="1" si="94"/>
        <v>Wed</v>
      </c>
      <c r="CL142" s="118" cm="1">
        <f t="array" aca="1" ref="CL142" ca="1">IFERROR(INDEX($BO$6:$BV$6, $BN$6, MATCH($CK142, $BO$8:$BV$8, 0)), 0)</f>
        <v>0.28385416666666663</v>
      </c>
      <c r="CN142" s="6">
        <f t="shared" ca="1" si="92"/>
        <v>5</v>
      </c>
      <c r="CO142" s="118">
        <f ca="1">SUMIF($CN$9:$CN142, $CN142, $CL$9:$CL$9)</f>
        <v>23.276041666666682</v>
      </c>
      <c r="CP142" s="140" t="str">
        <f ca="1">IFERROR(INDEX('Current Jobs'!$W$11:$W$510, MATCH($CN142, 'Current Jobs'!$T$11:$T$510, 0)), "")</f>
        <v/>
      </c>
      <c r="CQ142" s="17" t="str">
        <f t="shared" ca="1" si="95"/>
        <v/>
      </c>
      <c r="CR142" s="17" t="str">
        <f t="shared" ca="1" si="97"/>
        <v/>
      </c>
      <c r="CS142" s="17" t="str">
        <f t="shared" ca="1" si="98"/>
        <v/>
      </c>
      <c r="CT142" s="17" t="str">
        <f t="shared" ca="1" si="98"/>
        <v/>
      </c>
      <c r="CV142" s="118" t="str" cm="1">
        <f t="array" aca="1" ref="CV142" ca="1">IF($CN142&gt;$CV$6, "", IFERROR(INDEX($BO$4:$BV$4, $BN$4, MATCH($CK142, $BO$8:$BV$8, 0)), 0))</f>
        <v/>
      </c>
      <c r="CX142" s="118" t="str">
        <f t="shared" ca="1" si="99"/>
        <v/>
      </c>
    </row>
    <row r="143" spans="88:102" hidden="1" x14ac:dyDescent="0.25">
      <c r="CJ143" s="89">
        <f t="shared" ca="1" si="96"/>
        <v>44798</v>
      </c>
      <c r="CK143" s="17" t="str">
        <f t="shared" ca="1" si="94"/>
        <v>Thu</v>
      </c>
      <c r="CL143" s="118" cm="1">
        <f t="array" aca="1" ref="CL143" ca="1">IFERROR(INDEX($BO$6:$BV$6, $BN$6, MATCH($CK143, $BO$8:$BV$8, 0)), 0)</f>
        <v>0.28385416666666663</v>
      </c>
      <c r="CN143" s="6">
        <f t="shared" ca="1" si="92"/>
        <v>5</v>
      </c>
      <c r="CO143" s="118">
        <f ca="1">SUMIF($CN$9:$CN143, $CN143, $CL$9:$CL$9)</f>
        <v>23.55989583333335</v>
      </c>
      <c r="CP143" s="140" t="str">
        <f ca="1">IFERROR(INDEX('Current Jobs'!$W$11:$W$510, MATCH($CN143, 'Current Jobs'!$T$11:$T$510, 0)), "")</f>
        <v/>
      </c>
      <c r="CQ143" s="17" t="str">
        <f t="shared" ca="1" si="95"/>
        <v/>
      </c>
      <c r="CR143" s="17" t="str">
        <f t="shared" ca="1" si="97"/>
        <v/>
      </c>
      <c r="CS143" s="17" t="str">
        <f t="shared" ca="1" si="98"/>
        <v/>
      </c>
      <c r="CT143" s="17" t="str">
        <f t="shared" ca="1" si="98"/>
        <v/>
      </c>
      <c r="CV143" s="118" t="str" cm="1">
        <f t="array" aca="1" ref="CV143" ca="1">IF($CN143&gt;$CV$6, "", IFERROR(INDEX($BO$4:$BV$4, $BN$4, MATCH($CK143, $BO$8:$BV$8, 0)), 0))</f>
        <v/>
      </c>
      <c r="CX143" s="118" t="str">
        <f t="shared" ca="1" si="99"/>
        <v/>
      </c>
    </row>
    <row r="144" spans="88:102" hidden="1" x14ac:dyDescent="0.25">
      <c r="CJ144" s="89">
        <f t="shared" ca="1" si="96"/>
        <v>44799</v>
      </c>
      <c r="CK144" s="17" t="str">
        <f t="shared" ca="1" si="94"/>
        <v>Fri</v>
      </c>
      <c r="CL144" s="118" cm="1">
        <f t="array" aca="1" ref="CL144" ca="1">IFERROR(INDEX($BO$6:$BV$6, $BN$6, MATCH($CK144, $BO$8:$BV$8, 0)), 0)</f>
        <v>0.28385416666666663</v>
      </c>
      <c r="CN144" s="6">
        <f t="shared" ca="1" si="92"/>
        <v>5</v>
      </c>
      <c r="CO144" s="118">
        <f ca="1">SUMIF($CN$9:$CN144, $CN144, $CL$9:$CL$9)</f>
        <v>23.843750000000018</v>
      </c>
      <c r="CP144" s="140" t="str">
        <f ca="1">IFERROR(INDEX('Current Jobs'!$W$11:$W$510, MATCH($CN144, 'Current Jobs'!$T$11:$T$510, 0)), "")</f>
        <v/>
      </c>
      <c r="CQ144" s="17" t="str">
        <f t="shared" ca="1" si="95"/>
        <v/>
      </c>
      <c r="CR144" s="17" t="str">
        <f t="shared" ca="1" si="97"/>
        <v/>
      </c>
      <c r="CS144" s="17" t="str">
        <f t="shared" ca="1" si="98"/>
        <v/>
      </c>
      <c r="CT144" s="17" t="str">
        <f t="shared" ca="1" si="98"/>
        <v/>
      </c>
      <c r="CV144" s="118" t="str" cm="1">
        <f t="array" aca="1" ref="CV144" ca="1">IF($CN144&gt;$CV$6, "", IFERROR(INDEX($BO$4:$BV$4, $BN$4, MATCH($CK144, $BO$8:$BV$8, 0)), 0))</f>
        <v/>
      </c>
      <c r="CX144" s="118" t="str">
        <f t="shared" ca="1" si="99"/>
        <v/>
      </c>
    </row>
    <row r="145" spans="88:102" hidden="1" x14ac:dyDescent="0.25">
      <c r="CJ145" s="89">
        <f t="shared" ca="1" si="96"/>
        <v>44800</v>
      </c>
      <c r="CK145" s="17" t="str">
        <f t="shared" ca="1" si="94"/>
        <v>Sat</v>
      </c>
      <c r="CL145" s="118" cm="1">
        <f t="array" aca="1" ref="CL145" ca="1">IFERROR(INDEX($BO$6:$BV$6, $BN$6, MATCH($CK145, $BO$8:$BV$8, 0)), 0)</f>
        <v>0</v>
      </c>
      <c r="CN145" s="6">
        <f t="shared" ca="1" si="92"/>
        <v>5</v>
      </c>
      <c r="CO145" s="118">
        <f ca="1">SUMIF($CN$9:$CN145, $CN145, $CL$9:$CL$9)</f>
        <v>23.843750000000018</v>
      </c>
      <c r="CP145" s="140" t="str">
        <f ca="1">IFERROR(INDEX('Current Jobs'!$W$11:$W$510, MATCH($CN145, 'Current Jobs'!$T$11:$T$510, 0)), "")</f>
        <v/>
      </c>
      <c r="CQ145" s="17" t="str">
        <f t="shared" ca="1" si="95"/>
        <v/>
      </c>
      <c r="CR145" s="17" t="str">
        <f t="shared" ca="1" si="97"/>
        <v/>
      </c>
      <c r="CS145" s="17" t="str">
        <f t="shared" ca="1" si="98"/>
        <v/>
      </c>
      <c r="CT145" s="17" t="str">
        <f t="shared" ca="1" si="98"/>
        <v/>
      </c>
      <c r="CV145" s="118" t="str" cm="1">
        <f t="array" aca="1" ref="CV145" ca="1">IF($CN145&gt;$CV$6, "", IFERROR(INDEX($BO$4:$BV$4, $BN$4, MATCH($CK145, $BO$8:$BV$8, 0)), 0))</f>
        <v/>
      </c>
      <c r="CX145" s="118" t="str">
        <f t="shared" ca="1" si="99"/>
        <v/>
      </c>
    </row>
    <row r="146" spans="88:102" hidden="1" x14ac:dyDescent="0.25">
      <c r="CJ146" s="89">
        <f t="shared" ca="1" si="96"/>
        <v>44801</v>
      </c>
      <c r="CK146" s="17" t="str">
        <f t="shared" ca="1" si="94"/>
        <v>Sun</v>
      </c>
      <c r="CL146" s="118" cm="1">
        <f t="array" aca="1" ref="CL146" ca="1">IFERROR(INDEX($BO$6:$BV$6, $BN$6, MATCH($CK146, $BO$8:$BV$8, 0)), 0)</f>
        <v>0</v>
      </c>
      <c r="CN146" s="6">
        <f t="shared" ref="CN146:CN209" ca="1" si="100">IF($CO145&gt;=$CP145, $CN145+1, $CN145)</f>
        <v>5</v>
      </c>
      <c r="CO146" s="118">
        <f ca="1">SUMIF($CN$9:$CN146, $CN146, $CL$9:$CL$9)</f>
        <v>23.843750000000018</v>
      </c>
      <c r="CP146" s="140" t="str">
        <f ca="1">IFERROR(INDEX('Current Jobs'!$W$11:$W$510, MATCH($CN146, 'Current Jobs'!$T$11:$T$510, 0)), "")</f>
        <v/>
      </c>
      <c r="CQ146" s="17" t="str">
        <f t="shared" ca="1" si="95"/>
        <v/>
      </c>
      <c r="CR146" s="17" t="str">
        <f t="shared" ca="1" si="97"/>
        <v/>
      </c>
      <c r="CS146" s="17" t="str">
        <f t="shared" ca="1" si="98"/>
        <v/>
      </c>
      <c r="CT146" s="17" t="str">
        <f t="shared" ca="1" si="98"/>
        <v/>
      </c>
      <c r="CV146" s="118" t="str" cm="1">
        <f t="array" aca="1" ref="CV146" ca="1">IF($CN146&gt;$CV$6, "", IFERROR(INDEX($BO$4:$BV$4, $BN$4, MATCH($CK146, $BO$8:$BV$8, 0)), 0))</f>
        <v/>
      </c>
      <c r="CX146" s="118" t="str">
        <f t="shared" ca="1" si="99"/>
        <v/>
      </c>
    </row>
    <row r="147" spans="88:102" hidden="1" x14ac:dyDescent="0.25">
      <c r="CJ147" s="89">
        <f t="shared" ca="1" si="96"/>
        <v>44802</v>
      </c>
      <c r="CK147" s="17" t="str">
        <f t="shared" ca="1" si="94"/>
        <v>Bank Hol</v>
      </c>
      <c r="CL147" s="118" cm="1">
        <f t="array" aca="1" ref="CL147" ca="1">IFERROR(INDEX($BO$6:$BV$6, $BN$6, MATCH($CK147, $BO$8:$BV$8, 0)), 0)</f>
        <v>0</v>
      </c>
      <c r="CN147" s="6">
        <f t="shared" ca="1" si="100"/>
        <v>5</v>
      </c>
      <c r="CO147" s="118">
        <f ca="1">SUMIF($CN$9:$CN147, $CN147, $CL$9:$CL$9)</f>
        <v>23.843750000000018</v>
      </c>
      <c r="CP147" s="140" t="str">
        <f ca="1">IFERROR(INDEX('Current Jobs'!$W$11:$W$510, MATCH($CN147, 'Current Jobs'!$T$11:$T$510, 0)), "")</f>
        <v/>
      </c>
      <c r="CQ147" s="17" t="str">
        <f t="shared" ca="1" si="95"/>
        <v/>
      </c>
      <c r="CR147" s="17" t="str">
        <f t="shared" ca="1" si="97"/>
        <v/>
      </c>
      <c r="CS147" s="17" t="str">
        <f t="shared" ca="1" si="98"/>
        <v/>
      </c>
      <c r="CT147" s="17" t="str">
        <f t="shared" ca="1" si="98"/>
        <v/>
      </c>
      <c r="CV147" s="118" t="str" cm="1">
        <f t="array" aca="1" ref="CV147" ca="1">IF($CN147&gt;$CV$6, "", IFERROR(INDEX($BO$4:$BV$4, $BN$4, MATCH($CK147, $BO$8:$BV$8, 0)), 0))</f>
        <v/>
      </c>
      <c r="CX147" s="118" t="str">
        <f t="shared" ca="1" si="99"/>
        <v/>
      </c>
    </row>
    <row r="148" spans="88:102" hidden="1" x14ac:dyDescent="0.25">
      <c r="CJ148" s="89">
        <f t="shared" ca="1" si="96"/>
        <v>44803</v>
      </c>
      <c r="CK148" s="17" t="str">
        <f t="shared" ca="1" si="94"/>
        <v>Tue</v>
      </c>
      <c r="CL148" s="118" cm="1">
        <f t="array" aca="1" ref="CL148" ca="1">IFERROR(INDEX($BO$6:$BV$6, $BN$6, MATCH($CK148, $BO$8:$BV$8, 0)), 0)</f>
        <v>0.28385416666666663</v>
      </c>
      <c r="CN148" s="6">
        <f t="shared" ca="1" si="100"/>
        <v>5</v>
      </c>
      <c r="CO148" s="118">
        <f ca="1">SUMIF($CN$9:$CN148, $CN148, $CL$9:$CL$9)</f>
        <v>24.127604166666686</v>
      </c>
      <c r="CP148" s="140" t="str">
        <f ca="1">IFERROR(INDEX('Current Jobs'!$W$11:$W$510, MATCH($CN148, 'Current Jobs'!$T$11:$T$510, 0)), "")</f>
        <v/>
      </c>
      <c r="CQ148" s="17" t="str">
        <f t="shared" ca="1" si="95"/>
        <v/>
      </c>
      <c r="CR148" s="17" t="str">
        <f t="shared" ca="1" si="97"/>
        <v/>
      </c>
      <c r="CS148" s="17" t="str">
        <f t="shared" ca="1" si="98"/>
        <v/>
      </c>
      <c r="CT148" s="17" t="str">
        <f t="shared" ca="1" si="98"/>
        <v/>
      </c>
      <c r="CV148" s="118" t="str" cm="1">
        <f t="array" aca="1" ref="CV148" ca="1">IF($CN148&gt;$CV$6, "", IFERROR(INDEX($BO$4:$BV$4, $BN$4, MATCH($CK148, $BO$8:$BV$8, 0)), 0))</f>
        <v/>
      </c>
      <c r="CX148" s="118" t="str">
        <f t="shared" ca="1" si="99"/>
        <v/>
      </c>
    </row>
    <row r="149" spans="88:102" hidden="1" x14ac:dyDescent="0.25">
      <c r="CJ149" s="89">
        <f t="shared" ca="1" si="96"/>
        <v>44804</v>
      </c>
      <c r="CK149" s="17" t="str">
        <f t="shared" ca="1" si="94"/>
        <v>Wed</v>
      </c>
      <c r="CL149" s="118" cm="1">
        <f t="array" aca="1" ref="CL149" ca="1">IFERROR(INDEX($BO$6:$BV$6, $BN$6, MATCH($CK149, $BO$8:$BV$8, 0)), 0)</f>
        <v>0.28385416666666663</v>
      </c>
      <c r="CN149" s="6">
        <f t="shared" ca="1" si="100"/>
        <v>5</v>
      </c>
      <c r="CO149" s="118">
        <f ca="1">SUMIF($CN$9:$CN149, $CN149, $CL$9:$CL$9)</f>
        <v>24.411458333333353</v>
      </c>
      <c r="CP149" s="140" t="str">
        <f ca="1">IFERROR(INDEX('Current Jobs'!$W$11:$W$510, MATCH($CN149, 'Current Jobs'!$T$11:$T$510, 0)), "")</f>
        <v/>
      </c>
      <c r="CQ149" s="17" t="str">
        <f t="shared" ca="1" si="95"/>
        <v/>
      </c>
      <c r="CR149" s="17" t="str">
        <f t="shared" ca="1" si="97"/>
        <v/>
      </c>
      <c r="CS149" s="17" t="str">
        <f t="shared" ca="1" si="98"/>
        <v/>
      </c>
      <c r="CT149" s="17" t="str">
        <f t="shared" ca="1" si="98"/>
        <v/>
      </c>
      <c r="CV149" s="118" t="str" cm="1">
        <f t="array" aca="1" ref="CV149" ca="1">IF($CN149&gt;$CV$6, "", IFERROR(INDEX($BO$4:$BV$4, $BN$4, MATCH($CK149, $BO$8:$BV$8, 0)), 0))</f>
        <v/>
      </c>
      <c r="CX149" s="118" t="str">
        <f t="shared" ca="1" si="99"/>
        <v/>
      </c>
    </row>
    <row r="150" spans="88:102" hidden="1" x14ac:dyDescent="0.25">
      <c r="CJ150" s="89">
        <f t="shared" ca="1" si="96"/>
        <v>44805</v>
      </c>
      <c r="CK150" s="17" t="str">
        <f t="shared" ca="1" si="94"/>
        <v>Thu</v>
      </c>
      <c r="CL150" s="118" cm="1">
        <f t="array" aca="1" ref="CL150" ca="1">IFERROR(INDEX($BO$6:$BV$6, $BN$6, MATCH($CK150, $BO$8:$BV$8, 0)), 0)</f>
        <v>0.28385416666666663</v>
      </c>
      <c r="CN150" s="6">
        <f t="shared" ca="1" si="100"/>
        <v>5</v>
      </c>
      <c r="CO150" s="118">
        <f ca="1">SUMIF($CN$9:$CN150, $CN150, $CL$9:$CL$9)</f>
        <v>24.695312500000021</v>
      </c>
      <c r="CP150" s="140" t="str">
        <f ca="1">IFERROR(INDEX('Current Jobs'!$W$11:$W$510, MATCH($CN150, 'Current Jobs'!$T$11:$T$510, 0)), "")</f>
        <v/>
      </c>
      <c r="CQ150" s="17" t="str">
        <f t="shared" ca="1" si="95"/>
        <v/>
      </c>
      <c r="CR150" s="17" t="str">
        <f t="shared" ca="1" si="97"/>
        <v/>
      </c>
      <c r="CS150" s="17" t="str">
        <f t="shared" ca="1" si="98"/>
        <v/>
      </c>
      <c r="CT150" s="17" t="str">
        <f t="shared" ca="1" si="98"/>
        <v/>
      </c>
      <c r="CV150" s="118" t="str" cm="1">
        <f t="array" aca="1" ref="CV150" ca="1">IF($CN150&gt;$CV$6, "", IFERROR(INDEX($BO$4:$BV$4, $BN$4, MATCH($CK150, $BO$8:$BV$8, 0)), 0))</f>
        <v/>
      </c>
      <c r="CX150" s="118" t="str">
        <f t="shared" ca="1" si="99"/>
        <v/>
      </c>
    </row>
    <row r="151" spans="88:102" hidden="1" x14ac:dyDescent="0.25">
      <c r="CJ151" s="89">
        <f t="shared" ca="1" si="96"/>
        <v>44806</v>
      </c>
      <c r="CK151" s="17" t="str">
        <f t="shared" ca="1" si="94"/>
        <v>Fri</v>
      </c>
      <c r="CL151" s="118" cm="1">
        <f t="array" aca="1" ref="CL151" ca="1">IFERROR(INDEX($BO$6:$BV$6, $BN$6, MATCH($CK151, $BO$8:$BV$8, 0)), 0)</f>
        <v>0.28385416666666663</v>
      </c>
      <c r="CN151" s="6">
        <f t="shared" ca="1" si="100"/>
        <v>5</v>
      </c>
      <c r="CO151" s="118">
        <f ca="1">SUMIF($CN$9:$CN151, $CN151, $CL$9:$CL$9)</f>
        <v>24.979166666666689</v>
      </c>
      <c r="CP151" s="140" t="str">
        <f ca="1">IFERROR(INDEX('Current Jobs'!$W$11:$W$510, MATCH($CN151, 'Current Jobs'!$T$11:$T$510, 0)), "")</f>
        <v/>
      </c>
      <c r="CQ151" s="17" t="str">
        <f t="shared" ca="1" si="95"/>
        <v/>
      </c>
      <c r="CR151" s="17" t="str">
        <f t="shared" ca="1" si="97"/>
        <v/>
      </c>
      <c r="CS151" s="17" t="str">
        <f t="shared" ca="1" si="98"/>
        <v/>
      </c>
      <c r="CT151" s="17" t="str">
        <f t="shared" ca="1" si="98"/>
        <v/>
      </c>
      <c r="CV151" s="118" t="str" cm="1">
        <f t="array" aca="1" ref="CV151" ca="1">IF($CN151&gt;$CV$6, "", IFERROR(INDEX($BO$4:$BV$4, $BN$4, MATCH($CK151, $BO$8:$BV$8, 0)), 0))</f>
        <v/>
      </c>
      <c r="CX151" s="118" t="str">
        <f t="shared" ca="1" si="99"/>
        <v/>
      </c>
    </row>
    <row r="152" spans="88:102" hidden="1" x14ac:dyDescent="0.25">
      <c r="CJ152" s="89">
        <f t="shared" ca="1" si="96"/>
        <v>44807</v>
      </c>
      <c r="CK152" s="17" t="str">
        <f t="shared" ca="1" si="94"/>
        <v>Sat</v>
      </c>
      <c r="CL152" s="118" cm="1">
        <f t="array" aca="1" ref="CL152" ca="1">IFERROR(INDEX($BO$6:$BV$6, $BN$6, MATCH($CK152, $BO$8:$BV$8, 0)), 0)</f>
        <v>0</v>
      </c>
      <c r="CN152" s="6">
        <f t="shared" ca="1" si="100"/>
        <v>5</v>
      </c>
      <c r="CO152" s="118">
        <f ca="1">SUMIF($CN$9:$CN152, $CN152, $CL$9:$CL$9)</f>
        <v>24.979166666666689</v>
      </c>
      <c r="CP152" s="140" t="str">
        <f ca="1">IFERROR(INDEX('Current Jobs'!$W$11:$W$510, MATCH($CN152, 'Current Jobs'!$T$11:$T$510, 0)), "")</f>
        <v/>
      </c>
      <c r="CQ152" s="17" t="str">
        <f t="shared" ca="1" si="95"/>
        <v/>
      </c>
      <c r="CR152" s="17" t="str">
        <f t="shared" ca="1" si="97"/>
        <v/>
      </c>
      <c r="CS152" s="17" t="str">
        <f t="shared" ca="1" si="98"/>
        <v/>
      </c>
      <c r="CT152" s="17" t="str">
        <f t="shared" ca="1" si="98"/>
        <v/>
      </c>
      <c r="CV152" s="118" t="str" cm="1">
        <f t="array" aca="1" ref="CV152" ca="1">IF($CN152&gt;$CV$6, "", IFERROR(INDEX($BO$4:$BV$4, $BN$4, MATCH($CK152, $BO$8:$BV$8, 0)), 0))</f>
        <v/>
      </c>
      <c r="CX152" s="118" t="str">
        <f t="shared" ca="1" si="99"/>
        <v/>
      </c>
    </row>
    <row r="153" spans="88:102" hidden="1" x14ac:dyDescent="0.25">
      <c r="CJ153" s="89">
        <f t="shared" ca="1" si="96"/>
        <v>44808</v>
      </c>
      <c r="CK153" s="17" t="str">
        <f t="shared" ca="1" si="94"/>
        <v>Sun</v>
      </c>
      <c r="CL153" s="118" cm="1">
        <f t="array" aca="1" ref="CL153" ca="1">IFERROR(INDEX($BO$6:$BV$6, $BN$6, MATCH($CK153, $BO$8:$BV$8, 0)), 0)</f>
        <v>0</v>
      </c>
      <c r="CN153" s="6">
        <f t="shared" ca="1" si="100"/>
        <v>5</v>
      </c>
      <c r="CO153" s="118">
        <f ca="1">SUMIF($CN$9:$CN153, $CN153, $CL$9:$CL$9)</f>
        <v>24.979166666666689</v>
      </c>
      <c r="CP153" s="140" t="str">
        <f ca="1">IFERROR(INDEX('Current Jobs'!$W$11:$W$510, MATCH($CN153, 'Current Jobs'!$T$11:$T$510, 0)), "")</f>
        <v/>
      </c>
      <c r="CQ153" s="17" t="str">
        <f t="shared" ca="1" si="95"/>
        <v/>
      </c>
      <c r="CR153" s="17" t="str">
        <f t="shared" ca="1" si="97"/>
        <v/>
      </c>
      <c r="CS153" s="17" t="str">
        <f t="shared" ca="1" si="98"/>
        <v/>
      </c>
      <c r="CT153" s="17" t="str">
        <f t="shared" ca="1" si="98"/>
        <v/>
      </c>
      <c r="CV153" s="118" t="str" cm="1">
        <f t="array" aca="1" ref="CV153" ca="1">IF($CN153&gt;$CV$6, "", IFERROR(INDEX($BO$4:$BV$4, $BN$4, MATCH($CK153, $BO$8:$BV$8, 0)), 0))</f>
        <v/>
      </c>
      <c r="CX153" s="118" t="str">
        <f t="shared" ca="1" si="99"/>
        <v/>
      </c>
    </row>
    <row r="154" spans="88:102" hidden="1" x14ac:dyDescent="0.25">
      <c r="CJ154" s="89">
        <f t="shared" ca="1" si="96"/>
        <v>44809</v>
      </c>
      <c r="CK154" s="17" t="str">
        <f t="shared" ca="1" si="94"/>
        <v>Mon</v>
      </c>
      <c r="CL154" s="118" cm="1">
        <f t="array" aca="1" ref="CL154" ca="1">IFERROR(INDEX($BO$6:$BV$6, $BN$6, MATCH($CK154, $BO$8:$BV$8, 0)), 0)</f>
        <v>0.28385416666666663</v>
      </c>
      <c r="CN154" s="6">
        <f t="shared" ca="1" si="100"/>
        <v>5</v>
      </c>
      <c r="CO154" s="118">
        <f ca="1">SUMIF($CN$9:$CN154, $CN154, $CL$9:$CL$9)</f>
        <v>25.263020833333357</v>
      </c>
      <c r="CP154" s="140" t="str">
        <f ca="1">IFERROR(INDEX('Current Jobs'!$W$11:$W$510, MATCH($CN154, 'Current Jobs'!$T$11:$T$510, 0)), "")</f>
        <v/>
      </c>
      <c r="CQ154" s="17" t="str">
        <f t="shared" ca="1" si="95"/>
        <v/>
      </c>
      <c r="CR154" s="17" t="str">
        <f t="shared" ca="1" si="97"/>
        <v/>
      </c>
      <c r="CS154" s="17" t="str">
        <f t="shared" ca="1" si="98"/>
        <v/>
      </c>
      <c r="CT154" s="17" t="str">
        <f t="shared" ca="1" si="98"/>
        <v/>
      </c>
      <c r="CV154" s="118" t="str" cm="1">
        <f t="array" aca="1" ref="CV154" ca="1">IF($CN154&gt;$CV$6, "", IFERROR(INDEX($BO$4:$BV$4, $BN$4, MATCH($CK154, $BO$8:$BV$8, 0)), 0))</f>
        <v/>
      </c>
      <c r="CX154" s="118" t="str">
        <f t="shared" ca="1" si="99"/>
        <v/>
      </c>
    </row>
    <row r="155" spans="88:102" hidden="1" x14ac:dyDescent="0.25">
      <c r="CJ155" s="89">
        <f t="shared" ca="1" si="96"/>
        <v>44810</v>
      </c>
      <c r="CK155" s="17" t="str">
        <f t="shared" ca="1" si="94"/>
        <v>Tue</v>
      </c>
      <c r="CL155" s="118" cm="1">
        <f t="array" aca="1" ref="CL155" ca="1">IFERROR(INDEX($BO$6:$BV$6, $BN$6, MATCH($CK155, $BO$8:$BV$8, 0)), 0)</f>
        <v>0.28385416666666663</v>
      </c>
      <c r="CN155" s="6">
        <f t="shared" ca="1" si="100"/>
        <v>5</v>
      </c>
      <c r="CO155" s="118">
        <f ca="1">SUMIF($CN$9:$CN155, $CN155, $CL$9:$CL$9)</f>
        <v>25.546875000000025</v>
      </c>
      <c r="CP155" s="140" t="str">
        <f ca="1">IFERROR(INDEX('Current Jobs'!$W$11:$W$510, MATCH($CN155, 'Current Jobs'!$T$11:$T$510, 0)), "")</f>
        <v/>
      </c>
      <c r="CQ155" s="17" t="str">
        <f t="shared" ca="1" si="95"/>
        <v/>
      </c>
      <c r="CR155" s="17" t="str">
        <f t="shared" ca="1" si="97"/>
        <v/>
      </c>
      <c r="CS155" s="17" t="str">
        <f t="shared" ca="1" si="98"/>
        <v/>
      </c>
      <c r="CT155" s="17" t="str">
        <f t="shared" ca="1" si="98"/>
        <v/>
      </c>
      <c r="CV155" s="118" t="str" cm="1">
        <f t="array" aca="1" ref="CV155" ca="1">IF($CN155&gt;$CV$6, "", IFERROR(INDEX($BO$4:$BV$4, $BN$4, MATCH($CK155, $BO$8:$BV$8, 0)), 0))</f>
        <v/>
      </c>
      <c r="CX155" s="118" t="str">
        <f t="shared" ca="1" si="99"/>
        <v/>
      </c>
    </row>
    <row r="156" spans="88:102" hidden="1" x14ac:dyDescent="0.25">
      <c r="CJ156" s="89">
        <f t="shared" ca="1" si="96"/>
        <v>44811</v>
      </c>
      <c r="CK156" s="17" t="str">
        <f t="shared" ca="1" si="94"/>
        <v>Wed</v>
      </c>
      <c r="CL156" s="118" cm="1">
        <f t="array" aca="1" ref="CL156" ca="1">IFERROR(INDEX($BO$6:$BV$6, $BN$6, MATCH($CK156, $BO$8:$BV$8, 0)), 0)</f>
        <v>0.28385416666666663</v>
      </c>
      <c r="CN156" s="6">
        <f t="shared" ca="1" si="100"/>
        <v>5</v>
      </c>
      <c r="CO156" s="118">
        <f ca="1">SUMIF($CN$9:$CN156, $CN156, $CL$9:$CL$9)</f>
        <v>25.830729166666693</v>
      </c>
      <c r="CP156" s="140" t="str">
        <f ca="1">IFERROR(INDEX('Current Jobs'!$W$11:$W$510, MATCH($CN156, 'Current Jobs'!$T$11:$T$510, 0)), "")</f>
        <v/>
      </c>
      <c r="CQ156" s="17" t="str">
        <f t="shared" ca="1" si="95"/>
        <v/>
      </c>
      <c r="CR156" s="17" t="str">
        <f t="shared" ca="1" si="97"/>
        <v/>
      </c>
      <c r="CS156" s="17" t="str">
        <f t="shared" ca="1" si="98"/>
        <v/>
      </c>
      <c r="CT156" s="17" t="str">
        <f t="shared" ca="1" si="98"/>
        <v/>
      </c>
      <c r="CV156" s="118" t="str" cm="1">
        <f t="array" aca="1" ref="CV156" ca="1">IF($CN156&gt;$CV$6, "", IFERROR(INDEX($BO$4:$BV$4, $BN$4, MATCH($CK156, $BO$8:$BV$8, 0)), 0))</f>
        <v/>
      </c>
      <c r="CX156" s="118" t="str">
        <f t="shared" ca="1" si="99"/>
        <v/>
      </c>
    </row>
    <row r="157" spans="88:102" hidden="1" x14ac:dyDescent="0.25">
      <c r="CJ157" s="89">
        <f t="shared" ca="1" si="96"/>
        <v>44812</v>
      </c>
      <c r="CK157" s="17" t="str">
        <f t="shared" ca="1" si="94"/>
        <v>Thu</v>
      </c>
      <c r="CL157" s="118" cm="1">
        <f t="array" aca="1" ref="CL157" ca="1">IFERROR(INDEX($BO$6:$BV$6, $BN$6, MATCH($CK157, $BO$8:$BV$8, 0)), 0)</f>
        <v>0.28385416666666663</v>
      </c>
      <c r="CN157" s="6">
        <f t="shared" ca="1" si="100"/>
        <v>5</v>
      </c>
      <c r="CO157" s="118">
        <f ca="1">SUMIF($CN$9:$CN157, $CN157, $CL$9:$CL$9)</f>
        <v>26.114583333333361</v>
      </c>
      <c r="CP157" s="140" t="str">
        <f ca="1">IFERROR(INDEX('Current Jobs'!$W$11:$W$510, MATCH($CN157, 'Current Jobs'!$T$11:$T$510, 0)), "")</f>
        <v/>
      </c>
      <c r="CQ157" s="17" t="str">
        <f t="shared" ca="1" si="95"/>
        <v/>
      </c>
      <c r="CR157" s="17" t="str">
        <f t="shared" ca="1" si="97"/>
        <v/>
      </c>
      <c r="CS157" s="17" t="str">
        <f t="shared" ca="1" si="98"/>
        <v/>
      </c>
      <c r="CT157" s="17" t="str">
        <f t="shared" ca="1" si="98"/>
        <v/>
      </c>
      <c r="CV157" s="118" t="str" cm="1">
        <f t="array" aca="1" ref="CV157" ca="1">IF($CN157&gt;$CV$6, "", IFERROR(INDEX($BO$4:$BV$4, $BN$4, MATCH($CK157, $BO$8:$BV$8, 0)), 0))</f>
        <v/>
      </c>
      <c r="CX157" s="118" t="str">
        <f t="shared" ca="1" si="99"/>
        <v/>
      </c>
    </row>
    <row r="158" spans="88:102" hidden="1" x14ac:dyDescent="0.25">
      <c r="CJ158" s="89">
        <f t="shared" ca="1" si="96"/>
        <v>44813</v>
      </c>
      <c r="CK158" s="17" t="str">
        <f t="shared" ca="1" si="94"/>
        <v>Fri</v>
      </c>
      <c r="CL158" s="118" cm="1">
        <f t="array" aca="1" ref="CL158" ca="1">IFERROR(INDEX($BO$6:$BV$6, $BN$6, MATCH($CK158, $BO$8:$BV$8, 0)), 0)</f>
        <v>0.28385416666666663</v>
      </c>
      <c r="CN158" s="6">
        <f t="shared" ca="1" si="100"/>
        <v>5</v>
      </c>
      <c r="CO158" s="118">
        <f ca="1">SUMIF($CN$9:$CN158, $CN158, $CL$9:$CL$9)</f>
        <v>26.398437500000028</v>
      </c>
      <c r="CP158" s="140" t="str">
        <f ca="1">IFERROR(INDEX('Current Jobs'!$W$11:$W$510, MATCH($CN158, 'Current Jobs'!$T$11:$T$510, 0)), "")</f>
        <v/>
      </c>
      <c r="CQ158" s="17" t="str">
        <f t="shared" ca="1" si="95"/>
        <v/>
      </c>
      <c r="CR158" s="17" t="str">
        <f t="shared" ca="1" si="97"/>
        <v/>
      </c>
      <c r="CS158" s="17" t="str">
        <f t="shared" ca="1" si="98"/>
        <v/>
      </c>
      <c r="CT158" s="17" t="str">
        <f t="shared" ca="1" si="98"/>
        <v/>
      </c>
      <c r="CV158" s="118" t="str" cm="1">
        <f t="array" aca="1" ref="CV158" ca="1">IF($CN158&gt;$CV$6, "", IFERROR(INDEX($BO$4:$BV$4, $BN$4, MATCH($CK158, $BO$8:$BV$8, 0)), 0))</f>
        <v/>
      </c>
      <c r="CX158" s="118" t="str">
        <f t="shared" ca="1" si="99"/>
        <v/>
      </c>
    </row>
    <row r="159" spans="88:102" hidden="1" x14ac:dyDescent="0.25">
      <c r="CJ159" s="89">
        <f t="shared" ca="1" si="96"/>
        <v>44814</v>
      </c>
      <c r="CK159" s="17" t="str">
        <f t="shared" ca="1" si="94"/>
        <v>Sat</v>
      </c>
      <c r="CL159" s="118" cm="1">
        <f t="array" aca="1" ref="CL159" ca="1">IFERROR(INDEX($BO$6:$BV$6, $BN$6, MATCH($CK159, $BO$8:$BV$8, 0)), 0)</f>
        <v>0</v>
      </c>
      <c r="CN159" s="6">
        <f t="shared" ca="1" si="100"/>
        <v>5</v>
      </c>
      <c r="CO159" s="118">
        <f ca="1">SUMIF($CN$9:$CN159, $CN159, $CL$9:$CL$9)</f>
        <v>26.398437500000028</v>
      </c>
      <c r="CP159" s="140" t="str">
        <f ca="1">IFERROR(INDEX('Current Jobs'!$W$11:$W$510, MATCH($CN159, 'Current Jobs'!$T$11:$T$510, 0)), "")</f>
        <v/>
      </c>
      <c r="CQ159" s="17" t="str">
        <f t="shared" ca="1" si="95"/>
        <v/>
      </c>
      <c r="CR159" s="17" t="str">
        <f t="shared" ca="1" si="97"/>
        <v/>
      </c>
      <c r="CS159" s="17" t="str">
        <f t="shared" ca="1" si="98"/>
        <v/>
      </c>
      <c r="CT159" s="17" t="str">
        <f t="shared" ca="1" si="98"/>
        <v/>
      </c>
      <c r="CV159" s="118" t="str" cm="1">
        <f t="array" aca="1" ref="CV159" ca="1">IF($CN159&gt;$CV$6, "", IFERROR(INDEX($BO$4:$BV$4, $BN$4, MATCH($CK159, $BO$8:$BV$8, 0)), 0))</f>
        <v/>
      </c>
      <c r="CX159" s="118" t="str">
        <f t="shared" ca="1" si="99"/>
        <v/>
      </c>
    </row>
    <row r="160" spans="88:102" hidden="1" x14ac:dyDescent="0.25">
      <c r="CJ160" s="89">
        <f t="shared" ca="1" si="96"/>
        <v>44815</v>
      </c>
      <c r="CK160" s="17" t="str">
        <f t="shared" ca="1" si="94"/>
        <v>Sun</v>
      </c>
      <c r="CL160" s="118" cm="1">
        <f t="array" aca="1" ref="CL160" ca="1">IFERROR(INDEX($BO$6:$BV$6, $BN$6, MATCH($CK160, $BO$8:$BV$8, 0)), 0)</f>
        <v>0</v>
      </c>
      <c r="CN160" s="6">
        <f t="shared" ca="1" si="100"/>
        <v>5</v>
      </c>
      <c r="CO160" s="118">
        <f ca="1">SUMIF($CN$9:$CN160, $CN160, $CL$9:$CL$9)</f>
        <v>26.398437500000028</v>
      </c>
      <c r="CP160" s="140" t="str">
        <f ca="1">IFERROR(INDEX('Current Jobs'!$W$11:$W$510, MATCH($CN160, 'Current Jobs'!$T$11:$T$510, 0)), "")</f>
        <v/>
      </c>
      <c r="CQ160" s="17" t="str">
        <f t="shared" ca="1" si="95"/>
        <v/>
      </c>
      <c r="CR160" s="17" t="str">
        <f t="shared" ca="1" si="97"/>
        <v/>
      </c>
      <c r="CS160" s="17" t="str">
        <f t="shared" ca="1" si="98"/>
        <v/>
      </c>
      <c r="CT160" s="17" t="str">
        <f t="shared" ca="1" si="98"/>
        <v/>
      </c>
      <c r="CV160" s="118" t="str" cm="1">
        <f t="array" aca="1" ref="CV160" ca="1">IF($CN160&gt;$CV$6, "", IFERROR(INDEX($BO$4:$BV$4, $BN$4, MATCH($CK160, $BO$8:$BV$8, 0)), 0))</f>
        <v/>
      </c>
      <c r="CX160" s="118" t="str">
        <f t="shared" ca="1" si="99"/>
        <v/>
      </c>
    </row>
    <row r="161" spans="88:102" hidden="1" x14ac:dyDescent="0.25">
      <c r="CJ161" s="89">
        <f t="shared" ca="1" si="96"/>
        <v>44816</v>
      </c>
      <c r="CK161" s="17" t="str">
        <f t="shared" ca="1" si="94"/>
        <v>Mon</v>
      </c>
      <c r="CL161" s="118" cm="1">
        <f t="array" aca="1" ref="CL161" ca="1">IFERROR(INDEX($BO$6:$BV$6, $BN$6, MATCH($CK161, $BO$8:$BV$8, 0)), 0)</f>
        <v>0.28385416666666663</v>
      </c>
      <c r="CN161" s="6">
        <f t="shared" ca="1" si="100"/>
        <v>5</v>
      </c>
      <c r="CO161" s="118">
        <f ca="1">SUMIF($CN$9:$CN161, $CN161, $CL$9:$CL$9)</f>
        <v>26.682291666666696</v>
      </c>
      <c r="CP161" s="140" t="str">
        <f ca="1">IFERROR(INDEX('Current Jobs'!$W$11:$W$510, MATCH($CN161, 'Current Jobs'!$T$11:$T$510, 0)), "")</f>
        <v/>
      </c>
      <c r="CQ161" s="17" t="str">
        <f t="shared" ca="1" si="95"/>
        <v/>
      </c>
      <c r="CR161" s="17" t="str">
        <f t="shared" ca="1" si="97"/>
        <v/>
      </c>
      <c r="CS161" s="17" t="str">
        <f t="shared" ca="1" si="98"/>
        <v/>
      </c>
      <c r="CT161" s="17" t="str">
        <f t="shared" ca="1" si="98"/>
        <v/>
      </c>
      <c r="CV161" s="118" t="str" cm="1">
        <f t="array" aca="1" ref="CV161" ca="1">IF($CN161&gt;$CV$6, "", IFERROR(INDEX($BO$4:$BV$4, $BN$4, MATCH($CK161, $BO$8:$BV$8, 0)), 0))</f>
        <v/>
      </c>
      <c r="CX161" s="118" t="str">
        <f t="shared" ca="1" si="99"/>
        <v/>
      </c>
    </row>
    <row r="162" spans="88:102" hidden="1" x14ac:dyDescent="0.25">
      <c r="CJ162" s="89">
        <f t="shared" ca="1" si="96"/>
        <v>44817</v>
      </c>
      <c r="CK162" s="17" t="str">
        <f t="shared" ca="1" si="94"/>
        <v>Tue</v>
      </c>
      <c r="CL162" s="118" cm="1">
        <f t="array" aca="1" ref="CL162" ca="1">IFERROR(INDEX($BO$6:$BV$6, $BN$6, MATCH($CK162, $BO$8:$BV$8, 0)), 0)</f>
        <v>0.28385416666666663</v>
      </c>
      <c r="CN162" s="6">
        <f t="shared" ca="1" si="100"/>
        <v>5</v>
      </c>
      <c r="CO162" s="118">
        <f ca="1">SUMIF($CN$9:$CN162, $CN162, $CL$9:$CL$9)</f>
        <v>26.966145833333364</v>
      </c>
      <c r="CP162" s="140" t="str">
        <f ca="1">IFERROR(INDEX('Current Jobs'!$W$11:$W$510, MATCH($CN162, 'Current Jobs'!$T$11:$T$510, 0)), "")</f>
        <v/>
      </c>
      <c r="CQ162" s="17" t="str">
        <f t="shared" ca="1" si="95"/>
        <v/>
      </c>
      <c r="CR162" s="17" t="str">
        <f t="shared" ca="1" si="97"/>
        <v/>
      </c>
      <c r="CS162" s="17" t="str">
        <f t="shared" ca="1" si="98"/>
        <v/>
      </c>
      <c r="CT162" s="17" t="str">
        <f t="shared" ca="1" si="98"/>
        <v/>
      </c>
      <c r="CV162" s="118" t="str" cm="1">
        <f t="array" aca="1" ref="CV162" ca="1">IF($CN162&gt;$CV$6, "", IFERROR(INDEX($BO$4:$BV$4, $BN$4, MATCH($CK162, $BO$8:$BV$8, 0)), 0))</f>
        <v/>
      </c>
      <c r="CX162" s="118" t="str">
        <f t="shared" ca="1" si="99"/>
        <v/>
      </c>
    </row>
    <row r="163" spans="88:102" hidden="1" x14ac:dyDescent="0.25">
      <c r="CJ163" s="89">
        <f t="shared" ca="1" si="96"/>
        <v>44818</v>
      </c>
      <c r="CK163" s="17" t="str">
        <f t="shared" ca="1" si="94"/>
        <v>Wed</v>
      </c>
      <c r="CL163" s="118" cm="1">
        <f t="array" aca="1" ref="CL163" ca="1">IFERROR(INDEX($BO$6:$BV$6, $BN$6, MATCH($CK163, $BO$8:$BV$8, 0)), 0)</f>
        <v>0.28385416666666663</v>
      </c>
      <c r="CN163" s="6">
        <f t="shared" ca="1" si="100"/>
        <v>5</v>
      </c>
      <c r="CO163" s="118">
        <f ca="1">SUMIF($CN$9:$CN163, $CN163, $CL$9:$CL$9)</f>
        <v>27.250000000000032</v>
      </c>
      <c r="CP163" s="140" t="str">
        <f ca="1">IFERROR(INDEX('Current Jobs'!$W$11:$W$510, MATCH($CN163, 'Current Jobs'!$T$11:$T$510, 0)), "")</f>
        <v/>
      </c>
      <c r="CQ163" s="17" t="str">
        <f t="shared" ca="1" si="95"/>
        <v/>
      </c>
      <c r="CR163" s="17" t="str">
        <f t="shared" ca="1" si="97"/>
        <v/>
      </c>
      <c r="CS163" s="17" t="str">
        <f t="shared" ca="1" si="98"/>
        <v/>
      </c>
      <c r="CT163" s="17" t="str">
        <f t="shared" ca="1" si="98"/>
        <v/>
      </c>
      <c r="CV163" s="118" t="str" cm="1">
        <f t="array" aca="1" ref="CV163" ca="1">IF($CN163&gt;$CV$6, "", IFERROR(INDEX($BO$4:$BV$4, $BN$4, MATCH($CK163, $BO$8:$BV$8, 0)), 0))</f>
        <v/>
      </c>
      <c r="CX163" s="118" t="str">
        <f t="shared" ca="1" si="99"/>
        <v/>
      </c>
    </row>
    <row r="164" spans="88:102" hidden="1" x14ac:dyDescent="0.25">
      <c r="CJ164" s="89">
        <f t="shared" ca="1" si="96"/>
        <v>44819</v>
      </c>
      <c r="CK164" s="17" t="str">
        <f t="shared" ca="1" si="94"/>
        <v>Thu</v>
      </c>
      <c r="CL164" s="118" cm="1">
        <f t="array" aca="1" ref="CL164" ca="1">IFERROR(INDEX($BO$6:$BV$6, $BN$6, MATCH($CK164, $BO$8:$BV$8, 0)), 0)</f>
        <v>0.28385416666666663</v>
      </c>
      <c r="CN164" s="6">
        <f t="shared" ca="1" si="100"/>
        <v>5</v>
      </c>
      <c r="CO164" s="118">
        <f ca="1">SUMIF($CN$9:$CN164, $CN164, $CL$9:$CL$9)</f>
        <v>27.5338541666667</v>
      </c>
      <c r="CP164" s="140" t="str">
        <f ca="1">IFERROR(INDEX('Current Jobs'!$W$11:$W$510, MATCH($CN164, 'Current Jobs'!$T$11:$T$510, 0)), "")</f>
        <v/>
      </c>
      <c r="CQ164" s="17" t="str">
        <f t="shared" ca="1" si="95"/>
        <v/>
      </c>
      <c r="CR164" s="17" t="str">
        <f t="shared" ca="1" si="97"/>
        <v/>
      </c>
      <c r="CS164" s="17" t="str">
        <f t="shared" ca="1" si="98"/>
        <v/>
      </c>
      <c r="CT164" s="17" t="str">
        <f t="shared" ca="1" si="98"/>
        <v/>
      </c>
      <c r="CV164" s="118" t="str" cm="1">
        <f t="array" aca="1" ref="CV164" ca="1">IF($CN164&gt;$CV$6, "", IFERROR(INDEX($BO$4:$BV$4, $BN$4, MATCH($CK164, $BO$8:$BV$8, 0)), 0))</f>
        <v/>
      </c>
      <c r="CX164" s="118" t="str">
        <f t="shared" ca="1" si="99"/>
        <v/>
      </c>
    </row>
    <row r="165" spans="88:102" hidden="1" x14ac:dyDescent="0.25">
      <c r="CJ165" s="89">
        <f t="shared" ca="1" si="96"/>
        <v>44820</v>
      </c>
      <c r="CK165" s="17" t="str">
        <f t="shared" ca="1" si="94"/>
        <v>Fri</v>
      </c>
      <c r="CL165" s="118" cm="1">
        <f t="array" aca="1" ref="CL165" ca="1">IFERROR(INDEX($BO$6:$BV$6, $BN$6, MATCH($CK165, $BO$8:$BV$8, 0)), 0)</f>
        <v>0.28385416666666663</v>
      </c>
      <c r="CN165" s="6">
        <f t="shared" ca="1" si="100"/>
        <v>5</v>
      </c>
      <c r="CO165" s="118">
        <f ca="1">SUMIF($CN$9:$CN165, $CN165, $CL$9:$CL$9)</f>
        <v>27.817708333333368</v>
      </c>
      <c r="CP165" s="140" t="str">
        <f ca="1">IFERROR(INDEX('Current Jobs'!$W$11:$W$510, MATCH($CN165, 'Current Jobs'!$T$11:$T$510, 0)), "")</f>
        <v/>
      </c>
      <c r="CQ165" s="17" t="str">
        <f t="shared" ca="1" si="95"/>
        <v/>
      </c>
      <c r="CR165" s="17" t="str">
        <f t="shared" ca="1" si="97"/>
        <v/>
      </c>
      <c r="CS165" s="17" t="str">
        <f t="shared" ca="1" si="98"/>
        <v/>
      </c>
      <c r="CT165" s="17" t="str">
        <f t="shared" ca="1" si="98"/>
        <v/>
      </c>
      <c r="CV165" s="118" t="str" cm="1">
        <f t="array" aca="1" ref="CV165" ca="1">IF($CN165&gt;$CV$6, "", IFERROR(INDEX($BO$4:$BV$4, $BN$4, MATCH($CK165, $BO$8:$BV$8, 0)), 0))</f>
        <v/>
      </c>
      <c r="CX165" s="118" t="str">
        <f t="shared" ca="1" si="99"/>
        <v/>
      </c>
    </row>
    <row r="166" spans="88:102" hidden="1" x14ac:dyDescent="0.25">
      <c r="CJ166" s="89">
        <f t="shared" ca="1" si="96"/>
        <v>44821</v>
      </c>
      <c r="CK166" s="17" t="str">
        <f t="shared" ca="1" si="94"/>
        <v>Sat</v>
      </c>
      <c r="CL166" s="118" cm="1">
        <f t="array" aca="1" ref="CL166" ca="1">IFERROR(INDEX($BO$6:$BV$6, $BN$6, MATCH($CK166, $BO$8:$BV$8, 0)), 0)</f>
        <v>0</v>
      </c>
      <c r="CN166" s="6">
        <f t="shared" ca="1" si="100"/>
        <v>5</v>
      </c>
      <c r="CO166" s="118">
        <f ca="1">SUMIF($CN$9:$CN166, $CN166, $CL$9:$CL$9)</f>
        <v>27.817708333333368</v>
      </c>
      <c r="CP166" s="140" t="str">
        <f ca="1">IFERROR(INDEX('Current Jobs'!$W$11:$W$510, MATCH($CN166, 'Current Jobs'!$T$11:$T$510, 0)), "")</f>
        <v/>
      </c>
      <c r="CQ166" s="17" t="str">
        <f t="shared" ca="1" si="95"/>
        <v/>
      </c>
      <c r="CR166" s="17" t="str">
        <f t="shared" ca="1" si="97"/>
        <v/>
      </c>
      <c r="CS166" s="17" t="str">
        <f t="shared" ca="1" si="98"/>
        <v/>
      </c>
      <c r="CT166" s="17" t="str">
        <f t="shared" ca="1" si="98"/>
        <v/>
      </c>
      <c r="CV166" s="118" t="str" cm="1">
        <f t="array" aca="1" ref="CV166" ca="1">IF($CN166&gt;$CV$6, "", IFERROR(INDEX($BO$4:$BV$4, $BN$4, MATCH($CK166, $BO$8:$BV$8, 0)), 0))</f>
        <v/>
      </c>
      <c r="CX166" s="118" t="str">
        <f t="shared" ca="1" si="99"/>
        <v/>
      </c>
    </row>
    <row r="167" spans="88:102" hidden="1" x14ac:dyDescent="0.25">
      <c r="CJ167" s="89">
        <f t="shared" ca="1" si="96"/>
        <v>44822</v>
      </c>
      <c r="CK167" s="17" t="str">
        <f t="shared" ca="1" si="94"/>
        <v>Sun</v>
      </c>
      <c r="CL167" s="118" cm="1">
        <f t="array" aca="1" ref="CL167" ca="1">IFERROR(INDEX($BO$6:$BV$6, $BN$6, MATCH($CK167, $BO$8:$BV$8, 0)), 0)</f>
        <v>0</v>
      </c>
      <c r="CN167" s="6">
        <f t="shared" ca="1" si="100"/>
        <v>5</v>
      </c>
      <c r="CO167" s="118">
        <f ca="1">SUMIF($CN$9:$CN167, $CN167, $CL$9:$CL$9)</f>
        <v>27.817708333333368</v>
      </c>
      <c r="CP167" s="140" t="str">
        <f ca="1">IFERROR(INDEX('Current Jobs'!$W$11:$W$510, MATCH($CN167, 'Current Jobs'!$T$11:$T$510, 0)), "")</f>
        <v/>
      </c>
      <c r="CQ167" s="17" t="str">
        <f t="shared" ca="1" si="95"/>
        <v/>
      </c>
      <c r="CR167" s="17" t="str">
        <f t="shared" ca="1" si="97"/>
        <v/>
      </c>
      <c r="CS167" s="17" t="str">
        <f t="shared" ca="1" si="98"/>
        <v/>
      </c>
      <c r="CT167" s="17" t="str">
        <f t="shared" ca="1" si="98"/>
        <v/>
      </c>
      <c r="CV167" s="118" t="str" cm="1">
        <f t="array" aca="1" ref="CV167" ca="1">IF($CN167&gt;$CV$6, "", IFERROR(INDEX($BO$4:$BV$4, $BN$4, MATCH($CK167, $BO$8:$BV$8, 0)), 0))</f>
        <v/>
      </c>
      <c r="CX167" s="118" t="str">
        <f t="shared" ca="1" si="99"/>
        <v/>
      </c>
    </row>
    <row r="168" spans="88:102" hidden="1" x14ac:dyDescent="0.25">
      <c r="CJ168" s="89">
        <f t="shared" ca="1" si="96"/>
        <v>44823</v>
      </c>
      <c r="CK168" s="17" t="str">
        <f t="shared" ca="1" si="94"/>
        <v>Mon</v>
      </c>
      <c r="CL168" s="118" cm="1">
        <f t="array" aca="1" ref="CL168" ca="1">IFERROR(INDEX($BO$6:$BV$6, $BN$6, MATCH($CK168, $BO$8:$BV$8, 0)), 0)</f>
        <v>0.28385416666666663</v>
      </c>
      <c r="CN168" s="6">
        <f t="shared" ca="1" si="100"/>
        <v>5</v>
      </c>
      <c r="CO168" s="118">
        <f ca="1">SUMIF($CN$9:$CN168, $CN168, $CL$9:$CL$9)</f>
        <v>28.101562500000036</v>
      </c>
      <c r="CP168" s="140" t="str">
        <f ca="1">IFERROR(INDEX('Current Jobs'!$W$11:$W$510, MATCH($CN168, 'Current Jobs'!$T$11:$T$510, 0)), "")</f>
        <v/>
      </c>
      <c r="CQ168" s="17" t="str">
        <f t="shared" ca="1" si="95"/>
        <v/>
      </c>
      <c r="CR168" s="17" t="str">
        <f t="shared" ca="1" si="97"/>
        <v/>
      </c>
      <c r="CS168" s="17" t="str">
        <f t="shared" ca="1" si="98"/>
        <v/>
      </c>
      <c r="CT168" s="17" t="str">
        <f t="shared" ca="1" si="98"/>
        <v/>
      </c>
      <c r="CV168" s="118" t="str" cm="1">
        <f t="array" aca="1" ref="CV168" ca="1">IF($CN168&gt;$CV$6, "", IFERROR(INDEX($BO$4:$BV$4, $BN$4, MATCH($CK168, $BO$8:$BV$8, 0)), 0))</f>
        <v/>
      </c>
      <c r="CX168" s="118" t="str">
        <f t="shared" ca="1" si="99"/>
        <v/>
      </c>
    </row>
    <row r="169" spans="88:102" hidden="1" x14ac:dyDescent="0.25">
      <c r="CJ169" s="89">
        <f t="shared" ca="1" si="96"/>
        <v>44824</v>
      </c>
      <c r="CK169" s="17" t="str">
        <f t="shared" ca="1" si="94"/>
        <v>Tue</v>
      </c>
      <c r="CL169" s="118" cm="1">
        <f t="array" aca="1" ref="CL169" ca="1">IFERROR(INDEX($BO$6:$BV$6, $BN$6, MATCH($CK169, $BO$8:$BV$8, 0)), 0)</f>
        <v>0.28385416666666663</v>
      </c>
      <c r="CN169" s="6">
        <f t="shared" ca="1" si="100"/>
        <v>5</v>
      </c>
      <c r="CO169" s="118">
        <f ca="1">SUMIF($CN$9:$CN169, $CN169, $CL$9:$CL$9)</f>
        <v>28.385416666666703</v>
      </c>
      <c r="CP169" s="140" t="str">
        <f ca="1">IFERROR(INDEX('Current Jobs'!$W$11:$W$510, MATCH($CN169, 'Current Jobs'!$T$11:$T$510, 0)), "")</f>
        <v/>
      </c>
      <c r="CQ169" s="17" t="str">
        <f t="shared" ca="1" si="95"/>
        <v/>
      </c>
      <c r="CR169" s="17" t="str">
        <f t="shared" ca="1" si="97"/>
        <v/>
      </c>
      <c r="CS169" s="17" t="str">
        <f t="shared" ca="1" si="98"/>
        <v/>
      </c>
      <c r="CT169" s="17" t="str">
        <f t="shared" ca="1" si="98"/>
        <v/>
      </c>
      <c r="CV169" s="118" t="str" cm="1">
        <f t="array" aca="1" ref="CV169" ca="1">IF($CN169&gt;$CV$6, "", IFERROR(INDEX($BO$4:$BV$4, $BN$4, MATCH($CK169, $BO$8:$BV$8, 0)), 0))</f>
        <v/>
      </c>
      <c r="CX169" s="118" t="str">
        <f t="shared" ca="1" si="99"/>
        <v/>
      </c>
    </row>
    <row r="170" spans="88:102" hidden="1" x14ac:dyDescent="0.25">
      <c r="CJ170" s="89">
        <f t="shared" ca="1" si="96"/>
        <v>44825</v>
      </c>
      <c r="CK170" s="17" t="str">
        <f t="shared" ca="1" si="94"/>
        <v>Wed</v>
      </c>
      <c r="CL170" s="118" cm="1">
        <f t="array" aca="1" ref="CL170" ca="1">IFERROR(INDEX($BO$6:$BV$6, $BN$6, MATCH($CK170, $BO$8:$BV$8, 0)), 0)</f>
        <v>0.28385416666666663</v>
      </c>
      <c r="CN170" s="6">
        <f t="shared" ca="1" si="100"/>
        <v>5</v>
      </c>
      <c r="CO170" s="118">
        <f ca="1">SUMIF($CN$9:$CN170, $CN170, $CL$9:$CL$9)</f>
        <v>28.669270833333371</v>
      </c>
      <c r="CP170" s="140" t="str">
        <f ca="1">IFERROR(INDEX('Current Jobs'!$W$11:$W$510, MATCH($CN170, 'Current Jobs'!$T$11:$T$510, 0)), "")</f>
        <v/>
      </c>
      <c r="CQ170" s="17" t="str">
        <f t="shared" ca="1" si="95"/>
        <v/>
      </c>
      <c r="CR170" s="17" t="str">
        <f t="shared" ca="1" si="97"/>
        <v/>
      </c>
      <c r="CS170" s="17" t="str">
        <f t="shared" ca="1" si="98"/>
        <v/>
      </c>
      <c r="CT170" s="17" t="str">
        <f t="shared" ca="1" si="98"/>
        <v/>
      </c>
      <c r="CV170" s="118" t="str" cm="1">
        <f t="array" aca="1" ref="CV170" ca="1">IF($CN170&gt;$CV$6, "", IFERROR(INDEX($BO$4:$BV$4, $BN$4, MATCH($CK170, $BO$8:$BV$8, 0)), 0))</f>
        <v/>
      </c>
      <c r="CX170" s="118" t="str">
        <f t="shared" ca="1" si="99"/>
        <v/>
      </c>
    </row>
    <row r="171" spans="88:102" hidden="1" x14ac:dyDescent="0.25">
      <c r="CJ171" s="89">
        <f t="shared" ca="1" si="96"/>
        <v>44826</v>
      </c>
      <c r="CK171" s="17" t="str">
        <f t="shared" ca="1" si="94"/>
        <v>Thu</v>
      </c>
      <c r="CL171" s="118" cm="1">
        <f t="array" aca="1" ref="CL171" ca="1">IFERROR(INDEX($BO$6:$BV$6, $BN$6, MATCH($CK171, $BO$8:$BV$8, 0)), 0)</f>
        <v>0.28385416666666663</v>
      </c>
      <c r="CN171" s="6">
        <f t="shared" ca="1" si="100"/>
        <v>5</v>
      </c>
      <c r="CO171" s="118">
        <f ca="1">SUMIF($CN$9:$CN171, $CN171, $CL$9:$CL$9)</f>
        <v>28.953125000000039</v>
      </c>
      <c r="CP171" s="140" t="str">
        <f ca="1">IFERROR(INDEX('Current Jobs'!$W$11:$W$510, MATCH($CN171, 'Current Jobs'!$T$11:$T$510, 0)), "")</f>
        <v/>
      </c>
      <c r="CQ171" s="17" t="str">
        <f t="shared" ca="1" si="95"/>
        <v/>
      </c>
      <c r="CR171" s="17" t="str">
        <f t="shared" ca="1" si="97"/>
        <v/>
      </c>
      <c r="CS171" s="17" t="str">
        <f t="shared" ca="1" si="98"/>
        <v/>
      </c>
      <c r="CT171" s="17" t="str">
        <f t="shared" ca="1" si="98"/>
        <v/>
      </c>
      <c r="CV171" s="118" t="str" cm="1">
        <f t="array" aca="1" ref="CV171" ca="1">IF($CN171&gt;$CV$6, "", IFERROR(INDEX($BO$4:$BV$4, $BN$4, MATCH($CK171, $BO$8:$BV$8, 0)), 0))</f>
        <v/>
      </c>
      <c r="CX171" s="118" t="str">
        <f t="shared" ca="1" si="99"/>
        <v/>
      </c>
    </row>
    <row r="172" spans="88:102" hidden="1" x14ac:dyDescent="0.25">
      <c r="CJ172" s="89">
        <f t="shared" ca="1" si="96"/>
        <v>44827</v>
      </c>
      <c r="CK172" s="17" t="str">
        <f t="shared" ca="1" si="94"/>
        <v>Fri</v>
      </c>
      <c r="CL172" s="118" cm="1">
        <f t="array" aca="1" ref="CL172" ca="1">IFERROR(INDEX($BO$6:$BV$6, $BN$6, MATCH($CK172, $BO$8:$BV$8, 0)), 0)</f>
        <v>0.28385416666666663</v>
      </c>
      <c r="CN172" s="6">
        <f t="shared" ca="1" si="100"/>
        <v>5</v>
      </c>
      <c r="CO172" s="118">
        <f ca="1">SUMIF($CN$9:$CN172, $CN172, $CL$9:$CL$9)</f>
        <v>29.236979166666707</v>
      </c>
      <c r="CP172" s="140" t="str">
        <f ca="1">IFERROR(INDEX('Current Jobs'!$W$11:$W$510, MATCH($CN172, 'Current Jobs'!$T$11:$T$510, 0)), "")</f>
        <v/>
      </c>
      <c r="CQ172" s="17" t="str">
        <f t="shared" ca="1" si="95"/>
        <v/>
      </c>
      <c r="CR172" s="17" t="str">
        <f t="shared" ca="1" si="97"/>
        <v/>
      </c>
      <c r="CS172" s="17" t="str">
        <f t="shared" ca="1" si="98"/>
        <v/>
      </c>
      <c r="CT172" s="17" t="str">
        <f t="shared" ca="1" si="98"/>
        <v/>
      </c>
      <c r="CV172" s="118" t="str" cm="1">
        <f t="array" aca="1" ref="CV172" ca="1">IF($CN172&gt;$CV$6, "", IFERROR(INDEX($BO$4:$BV$4, $BN$4, MATCH($CK172, $BO$8:$BV$8, 0)), 0))</f>
        <v/>
      </c>
      <c r="CX172" s="118" t="str">
        <f t="shared" ca="1" si="99"/>
        <v/>
      </c>
    </row>
    <row r="173" spans="88:102" hidden="1" x14ac:dyDescent="0.25">
      <c r="CJ173" s="89">
        <f t="shared" ca="1" si="96"/>
        <v>44828</v>
      </c>
      <c r="CK173" s="17" t="str">
        <f t="shared" ca="1" si="94"/>
        <v>Sat</v>
      </c>
      <c r="CL173" s="118" cm="1">
        <f t="array" aca="1" ref="CL173" ca="1">IFERROR(INDEX($BO$6:$BV$6, $BN$6, MATCH($CK173, $BO$8:$BV$8, 0)), 0)</f>
        <v>0</v>
      </c>
      <c r="CN173" s="6">
        <f t="shared" ca="1" si="100"/>
        <v>5</v>
      </c>
      <c r="CO173" s="118">
        <f ca="1">SUMIF($CN$9:$CN173, $CN173, $CL$9:$CL$9)</f>
        <v>29.236979166666707</v>
      </c>
      <c r="CP173" s="140" t="str">
        <f ca="1">IFERROR(INDEX('Current Jobs'!$W$11:$W$510, MATCH($CN173, 'Current Jobs'!$T$11:$T$510, 0)), "")</f>
        <v/>
      </c>
      <c r="CQ173" s="17" t="str">
        <f t="shared" ca="1" si="95"/>
        <v/>
      </c>
      <c r="CR173" s="17" t="str">
        <f t="shared" ca="1" si="97"/>
        <v/>
      </c>
      <c r="CS173" s="17" t="str">
        <f t="shared" ca="1" si="98"/>
        <v/>
      </c>
      <c r="CT173" s="17" t="str">
        <f t="shared" ca="1" si="98"/>
        <v/>
      </c>
      <c r="CV173" s="118" t="str" cm="1">
        <f t="array" aca="1" ref="CV173" ca="1">IF($CN173&gt;$CV$6, "", IFERROR(INDEX($BO$4:$BV$4, $BN$4, MATCH($CK173, $BO$8:$BV$8, 0)), 0))</f>
        <v/>
      </c>
      <c r="CX173" s="118" t="str">
        <f t="shared" ca="1" si="99"/>
        <v/>
      </c>
    </row>
    <row r="174" spans="88:102" hidden="1" x14ac:dyDescent="0.25">
      <c r="CJ174" s="89">
        <f t="shared" ca="1" si="96"/>
        <v>44829</v>
      </c>
      <c r="CK174" s="17" t="str">
        <f t="shared" ca="1" si="94"/>
        <v>Sun</v>
      </c>
      <c r="CL174" s="118" cm="1">
        <f t="array" aca="1" ref="CL174" ca="1">IFERROR(INDEX($BO$6:$BV$6, $BN$6, MATCH($CK174, $BO$8:$BV$8, 0)), 0)</f>
        <v>0</v>
      </c>
      <c r="CN174" s="6">
        <f t="shared" ca="1" si="100"/>
        <v>5</v>
      </c>
      <c r="CO174" s="118">
        <f ca="1">SUMIF($CN$9:$CN174, $CN174, $CL$9:$CL$9)</f>
        <v>29.236979166666707</v>
      </c>
      <c r="CP174" s="140" t="str">
        <f ca="1">IFERROR(INDEX('Current Jobs'!$W$11:$W$510, MATCH($CN174, 'Current Jobs'!$T$11:$T$510, 0)), "")</f>
        <v/>
      </c>
      <c r="CQ174" s="17" t="str">
        <f t="shared" ca="1" si="95"/>
        <v/>
      </c>
      <c r="CR174" s="17" t="str">
        <f t="shared" ca="1" si="97"/>
        <v/>
      </c>
      <c r="CS174" s="17" t="str">
        <f t="shared" ca="1" si="98"/>
        <v/>
      </c>
      <c r="CT174" s="17" t="str">
        <f t="shared" ca="1" si="98"/>
        <v/>
      </c>
      <c r="CV174" s="118" t="str" cm="1">
        <f t="array" aca="1" ref="CV174" ca="1">IF($CN174&gt;$CV$6, "", IFERROR(INDEX($BO$4:$BV$4, $BN$4, MATCH($CK174, $BO$8:$BV$8, 0)), 0))</f>
        <v/>
      </c>
      <c r="CX174" s="118" t="str">
        <f t="shared" ca="1" si="99"/>
        <v/>
      </c>
    </row>
    <row r="175" spans="88:102" hidden="1" x14ac:dyDescent="0.25">
      <c r="CJ175" s="89">
        <f t="shared" ca="1" si="96"/>
        <v>44830</v>
      </c>
      <c r="CK175" s="17" t="str">
        <f t="shared" ca="1" si="94"/>
        <v>Mon</v>
      </c>
      <c r="CL175" s="118" cm="1">
        <f t="array" aca="1" ref="CL175" ca="1">IFERROR(INDEX($BO$6:$BV$6, $BN$6, MATCH($CK175, $BO$8:$BV$8, 0)), 0)</f>
        <v>0.28385416666666663</v>
      </c>
      <c r="CN175" s="6">
        <f t="shared" ca="1" si="100"/>
        <v>5</v>
      </c>
      <c r="CO175" s="118">
        <f ca="1">SUMIF($CN$9:$CN175, $CN175, $CL$9:$CL$9)</f>
        <v>29.520833333333375</v>
      </c>
      <c r="CP175" s="140" t="str">
        <f ca="1">IFERROR(INDEX('Current Jobs'!$W$11:$W$510, MATCH($CN175, 'Current Jobs'!$T$11:$T$510, 0)), "")</f>
        <v/>
      </c>
      <c r="CQ175" s="17" t="str">
        <f t="shared" ca="1" si="95"/>
        <v/>
      </c>
      <c r="CR175" s="17" t="str">
        <f t="shared" ca="1" si="97"/>
        <v/>
      </c>
      <c r="CS175" s="17" t="str">
        <f t="shared" ca="1" si="98"/>
        <v/>
      </c>
      <c r="CT175" s="17" t="str">
        <f t="shared" ca="1" si="98"/>
        <v/>
      </c>
      <c r="CV175" s="118" t="str" cm="1">
        <f t="array" aca="1" ref="CV175" ca="1">IF($CN175&gt;$CV$6, "", IFERROR(INDEX($BO$4:$BV$4, $BN$4, MATCH($CK175, $BO$8:$BV$8, 0)), 0))</f>
        <v/>
      </c>
      <c r="CX175" s="118" t="str">
        <f t="shared" ca="1" si="99"/>
        <v/>
      </c>
    </row>
    <row r="176" spans="88:102" hidden="1" x14ac:dyDescent="0.25">
      <c r="CJ176" s="89">
        <f t="shared" ca="1" si="96"/>
        <v>44831</v>
      </c>
      <c r="CK176" s="17" t="str">
        <f t="shared" ca="1" si="94"/>
        <v>Tue</v>
      </c>
      <c r="CL176" s="118" cm="1">
        <f t="array" aca="1" ref="CL176" ca="1">IFERROR(INDEX($BO$6:$BV$6, $BN$6, MATCH($CK176, $BO$8:$BV$8, 0)), 0)</f>
        <v>0.28385416666666663</v>
      </c>
      <c r="CN176" s="6">
        <f t="shared" ca="1" si="100"/>
        <v>5</v>
      </c>
      <c r="CO176" s="118">
        <f ca="1">SUMIF($CN$9:$CN176, $CN176, $CL$9:$CL$9)</f>
        <v>29.804687500000043</v>
      </c>
      <c r="CP176" s="140" t="str">
        <f ca="1">IFERROR(INDEX('Current Jobs'!$W$11:$W$510, MATCH($CN176, 'Current Jobs'!$T$11:$T$510, 0)), "")</f>
        <v/>
      </c>
      <c r="CQ176" s="17" t="str">
        <f t="shared" ca="1" si="95"/>
        <v/>
      </c>
      <c r="CR176" s="17" t="str">
        <f t="shared" ca="1" si="97"/>
        <v/>
      </c>
      <c r="CS176" s="17" t="str">
        <f t="shared" ca="1" si="98"/>
        <v/>
      </c>
      <c r="CT176" s="17" t="str">
        <f t="shared" ca="1" si="98"/>
        <v/>
      </c>
      <c r="CV176" s="118" t="str" cm="1">
        <f t="array" aca="1" ref="CV176" ca="1">IF($CN176&gt;$CV$6, "", IFERROR(INDEX($BO$4:$BV$4, $BN$4, MATCH($CK176, $BO$8:$BV$8, 0)), 0))</f>
        <v/>
      </c>
      <c r="CX176" s="118" t="str">
        <f t="shared" ca="1" si="99"/>
        <v/>
      </c>
    </row>
    <row r="177" spans="88:102" hidden="1" x14ac:dyDescent="0.25">
      <c r="CJ177" s="89">
        <f t="shared" ca="1" si="96"/>
        <v>44832</v>
      </c>
      <c r="CK177" s="17" t="str">
        <f t="shared" ca="1" si="94"/>
        <v>Wed</v>
      </c>
      <c r="CL177" s="118" cm="1">
        <f t="array" aca="1" ref="CL177" ca="1">IFERROR(INDEX($BO$6:$BV$6, $BN$6, MATCH($CK177, $BO$8:$BV$8, 0)), 0)</f>
        <v>0.28385416666666663</v>
      </c>
      <c r="CN177" s="6">
        <f t="shared" ca="1" si="100"/>
        <v>5</v>
      </c>
      <c r="CO177" s="118">
        <f ca="1">SUMIF($CN$9:$CN177, $CN177, $CL$9:$CL$9)</f>
        <v>30.08854166666671</v>
      </c>
      <c r="CP177" s="140" t="str">
        <f ca="1">IFERROR(INDEX('Current Jobs'!$W$11:$W$510, MATCH($CN177, 'Current Jobs'!$T$11:$T$510, 0)), "")</f>
        <v/>
      </c>
      <c r="CQ177" s="17" t="str">
        <f t="shared" ca="1" si="95"/>
        <v/>
      </c>
      <c r="CR177" s="17" t="str">
        <f t="shared" ca="1" si="97"/>
        <v/>
      </c>
      <c r="CS177" s="17" t="str">
        <f t="shared" ca="1" si="98"/>
        <v/>
      </c>
      <c r="CT177" s="17" t="str">
        <f t="shared" ca="1" si="98"/>
        <v/>
      </c>
      <c r="CV177" s="118" t="str" cm="1">
        <f t="array" aca="1" ref="CV177" ca="1">IF($CN177&gt;$CV$6, "", IFERROR(INDEX($BO$4:$BV$4, $BN$4, MATCH($CK177, $BO$8:$BV$8, 0)), 0))</f>
        <v/>
      </c>
      <c r="CX177" s="118" t="str">
        <f t="shared" ca="1" si="99"/>
        <v/>
      </c>
    </row>
    <row r="178" spans="88:102" hidden="1" x14ac:dyDescent="0.25">
      <c r="CJ178" s="89">
        <f t="shared" ca="1" si="96"/>
        <v>44833</v>
      </c>
      <c r="CK178" s="17" t="str">
        <f t="shared" ca="1" si="94"/>
        <v>Thu</v>
      </c>
      <c r="CL178" s="118" cm="1">
        <f t="array" aca="1" ref="CL178" ca="1">IFERROR(INDEX($BO$6:$BV$6, $BN$6, MATCH($CK178, $BO$8:$BV$8, 0)), 0)</f>
        <v>0.28385416666666663</v>
      </c>
      <c r="CN178" s="6">
        <f t="shared" ca="1" si="100"/>
        <v>5</v>
      </c>
      <c r="CO178" s="118">
        <f ca="1">SUMIF($CN$9:$CN178, $CN178, $CL$9:$CL$9)</f>
        <v>30.372395833333378</v>
      </c>
      <c r="CP178" s="140" t="str">
        <f ca="1">IFERROR(INDEX('Current Jobs'!$W$11:$W$510, MATCH($CN178, 'Current Jobs'!$T$11:$T$510, 0)), "")</f>
        <v/>
      </c>
      <c r="CQ178" s="17" t="str">
        <f t="shared" ca="1" si="95"/>
        <v/>
      </c>
      <c r="CR178" s="17" t="str">
        <f t="shared" ca="1" si="97"/>
        <v/>
      </c>
      <c r="CS178" s="17" t="str">
        <f t="shared" ca="1" si="98"/>
        <v/>
      </c>
      <c r="CT178" s="17" t="str">
        <f t="shared" ca="1" si="98"/>
        <v/>
      </c>
      <c r="CV178" s="118" t="str" cm="1">
        <f t="array" aca="1" ref="CV178" ca="1">IF($CN178&gt;$CV$6, "", IFERROR(INDEX($BO$4:$BV$4, $BN$4, MATCH($CK178, $BO$8:$BV$8, 0)), 0))</f>
        <v/>
      </c>
      <c r="CX178" s="118" t="str">
        <f t="shared" ca="1" si="99"/>
        <v/>
      </c>
    </row>
    <row r="179" spans="88:102" hidden="1" x14ac:dyDescent="0.25">
      <c r="CJ179" s="89">
        <f t="shared" ca="1" si="96"/>
        <v>44834</v>
      </c>
      <c r="CK179" s="17" t="str">
        <f t="shared" ca="1" si="94"/>
        <v>Fri</v>
      </c>
      <c r="CL179" s="118" cm="1">
        <f t="array" aca="1" ref="CL179" ca="1">IFERROR(INDEX($BO$6:$BV$6, $BN$6, MATCH($CK179, $BO$8:$BV$8, 0)), 0)</f>
        <v>0.28385416666666663</v>
      </c>
      <c r="CN179" s="6">
        <f t="shared" ca="1" si="100"/>
        <v>5</v>
      </c>
      <c r="CO179" s="118">
        <f ca="1">SUMIF($CN$9:$CN179, $CN179, $CL$9:$CL$9)</f>
        <v>30.656250000000046</v>
      </c>
      <c r="CP179" s="140" t="str">
        <f ca="1">IFERROR(INDEX('Current Jobs'!$W$11:$W$510, MATCH($CN179, 'Current Jobs'!$T$11:$T$510, 0)), "")</f>
        <v/>
      </c>
      <c r="CQ179" s="17" t="str">
        <f t="shared" ca="1" si="95"/>
        <v/>
      </c>
      <c r="CR179" s="17" t="str">
        <f t="shared" ca="1" si="97"/>
        <v/>
      </c>
      <c r="CS179" s="17" t="str">
        <f t="shared" ca="1" si="98"/>
        <v/>
      </c>
      <c r="CT179" s="17" t="str">
        <f t="shared" ca="1" si="98"/>
        <v/>
      </c>
      <c r="CV179" s="118" t="str" cm="1">
        <f t="array" aca="1" ref="CV179" ca="1">IF($CN179&gt;$CV$6, "", IFERROR(INDEX($BO$4:$BV$4, $BN$4, MATCH($CK179, $BO$8:$BV$8, 0)), 0))</f>
        <v/>
      </c>
      <c r="CX179" s="118" t="str">
        <f t="shared" ca="1" si="99"/>
        <v/>
      </c>
    </row>
    <row r="180" spans="88:102" hidden="1" x14ac:dyDescent="0.25">
      <c r="CJ180" s="89">
        <f t="shared" ca="1" si="96"/>
        <v>44835</v>
      </c>
      <c r="CK180" s="17" t="str">
        <f t="shared" ca="1" si="94"/>
        <v>Sat</v>
      </c>
      <c r="CL180" s="118" cm="1">
        <f t="array" aca="1" ref="CL180" ca="1">IFERROR(INDEX($BO$6:$BV$6, $BN$6, MATCH($CK180, $BO$8:$BV$8, 0)), 0)</f>
        <v>0</v>
      </c>
      <c r="CN180" s="6">
        <f t="shared" ca="1" si="100"/>
        <v>5</v>
      </c>
      <c r="CO180" s="118">
        <f ca="1">SUMIF($CN$9:$CN180, $CN180, $CL$9:$CL$9)</f>
        <v>30.656250000000046</v>
      </c>
      <c r="CP180" s="140" t="str">
        <f ca="1">IFERROR(INDEX('Current Jobs'!$W$11:$W$510, MATCH($CN180, 'Current Jobs'!$T$11:$T$510, 0)), "")</f>
        <v/>
      </c>
      <c r="CQ180" s="17" t="str">
        <f t="shared" ca="1" si="95"/>
        <v/>
      </c>
      <c r="CR180" s="17" t="str">
        <f t="shared" ca="1" si="97"/>
        <v/>
      </c>
      <c r="CS180" s="17" t="str">
        <f t="shared" ca="1" si="98"/>
        <v/>
      </c>
      <c r="CT180" s="17" t="str">
        <f t="shared" ca="1" si="98"/>
        <v/>
      </c>
      <c r="CV180" s="118" t="str" cm="1">
        <f t="array" aca="1" ref="CV180" ca="1">IF($CN180&gt;$CV$6, "", IFERROR(INDEX($BO$4:$BV$4, $BN$4, MATCH($CK180, $BO$8:$BV$8, 0)), 0))</f>
        <v/>
      </c>
      <c r="CX180" s="118" t="str">
        <f t="shared" ca="1" si="99"/>
        <v/>
      </c>
    </row>
    <row r="181" spans="88:102" hidden="1" x14ac:dyDescent="0.25">
      <c r="CJ181" s="89">
        <f t="shared" ca="1" si="96"/>
        <v>44836</v>
      </c>
      <c r="CK181" s="17" t="str">
        <f t="shared" ca="1" si="94"/>
        <v>Sun</v>
      </c>
      <c r="CL181" s="118" cm="1">
        <f t="array" aca="1" ref="CL181" ca="1">IFERROR(INDEX($BO$6:$BV$6, $BN$6, MATCH($CK181, $BO$8:$BV$8, 0)), 0)</f>
        <v>0</v>
      </c>
      <c r="CN181" s="6">
        <f t="shared" ca="1" si="100"/>
        <v>5</v>
      </c>
      <c r="CO181" s="118">
        <f ca="1">SUMIF($CN$9:$CN181, $CN181, $CL$9:$CL$9)</f>
        <v>30.656250000000046</v>
      </c>
      <c r="CP181" s="140" t="str">
        <f ca="1">IFERROR(INDEX('Current Jobs'!$W$11:$W$510, MATCH($CN181, 'Current Jobs'!$T$11:$T$510, 0)), "")</f>
        <v/>
      </c>
      <c r="CQ181" s="17" t="str">
        <f t="shared" ca="1" si="95"/>
        <v/>
      </c>
      <c r="CR181" s="17" t="str">
        <f t="shared" ca="1" si="97"/>
        <v/>
      </c>
      <c r="CS181" s="17" t="str">
        <f t="shared" ca="1" si="98"/>
        <v/>
      </c>
      <c r="CT181" s="17" t="str">
        <f t="shared" ca="1" si="98"/>
        <v/>
      </c>
      <c r="CV181" s="118" t="str" cm="1">
        <f t="array" aca="1" ref="CV181" ca="1">IF($CN181&gt;$CV$6, "", IFERROR(INDEX($BO$4:$BV$4, $BN$4, MATCH($CK181, $BO$8:$BV$8, 0)), 0))</f>
        <v/>
      </c>
      <c r="CX181" s="118" t="str">
        <f t="shared" ca="1" si="99"/>
        <v/>
      </c>
    </row>
    <row r="182" spans="88:102" hidden="1" x14ac:dyDescent="0.25">
      <c r="CJ182" s="89">
        <f t="shared" ca="1" si="96"/>
        <v>44837</v>
      </c>
      <c r="CK182" s="17" t="str">
        <f t="shared" ca="1" si="94"/>
        <v>Mon</v>
      </c>
      <c r="CL182" s="118" cm="1">
        <f t="array" aca="1" ref="CL182" ca="1">IFERROR(INDEX($BO$6:$BV$6, $BN$6, MATCH($CK182, $BO$8:$BV$8, 0)), 0)</f>
        <v>0.28385416666666663</v>
      </c>
      <c r="CN182" s="6">
        <f t="shared" ca="1" si="100"/>
        <v>5</v>
      </c>
      <c r="CO182" s="118">
        <f ca="1">SUMIF($CN$9:$CN182, $CN182, $CL$9:$CL$9)</f>
        <v>30.940104166666714</v>
      </c>
      <c r="CP182" s="140" t="str">
        <f ca="1">IFERROR(INDEX('Current Jobs'!$W$11:$W$510, MATCH($CN182, 'Current Jobs'!$T$11:$T$510, 0)), "")</f>
        <v/>
      </c>
      <c r="CQ182" s="17" t="str">
        <f t="shared" ca="1" si="95"/>
        <v/>
      </c>
      <c r="CR182" s="17" t="str">
        <f t="shared" ca="1" si="97"/>
        <v/>
      </c>
      <c r="CS182" s="17" t="str">
        <f t="shared" ca="1" si="98"/>
        <v/>
      </c>
      <c r="CT182" s="17" t="str">
        <f t="shared" ca="1" si="98"/>
        <v/>
      </c>
      <c r="CV182" s="118" t="str" cm="1">
        <f t="array" aca="1" ref="CV182" ca="1">IF($CN182&gt;$CV$6, "", IFERROR(INDEX($BO$4:$BV$4, $BN$4, MATCH($CK182, $BO$8:$BV$8, 0)), 0))</f>
        <v/>
      </c>
      <c r="CX182" s="118" t="str">
        <f t="shared" ca="1" si="99"/>
        <v/>
      </c>
    </row>
    <row r="183" spans="88:102" hidden="1" x14ac:dyDescent="0.25">
      <c r="CJ183" s="89">
        <f t="shared" ca="1" si="96"/>
        <v>44838</v>
      </c>
      <c r="CK183" s="17" t="str">
        <f t="shared" ca="1" si="94"/>
        <v>Tue</v>
      </c>
      <c r="CL183" s="118" cm="1">
        <f t="array" aca="1" ref="CL183" ca="1">IFERROR(INDEX($BO$6:$BV$6, $BN$6, MATCH($CK183, $BO$8:$BV$8, 0)), 0)</f>
        <v>0.28385416666666663</v>
      </c>
      <c r="CN183" s="6">
        <f t="shared" ca="1" si="100"/>
        <v>5</v>
      </c>
      <c r="CO183" s="118">
        <f ca="1">SUMIF($CN$9:$CN183, $CN183, $CL$9:$CL$9)</f>
        <v>31.223958333333382</v>
      </c>
      <c r="CP183" s="140" t="str">
        <f ca="1">IFERROR(INDEX('Current Jobs'!$W$11:$W$510, MATCH($CN183, 'Current Jobs'!$T$11:$T$510, 0)), "")</f>
        <v/>
      </c>
      <c r="CQ183" s="17" t="str">
        <f t="shared" ca="1" si="95"/>
        <v/>
      </c>
      <c r="CR183" s="17" t="str">
        <f t="shared" ca="1" si="97"/>
        <v/>
      </c>
      <c r="CS183" s="17" t="str">
        <f t="shared" ca="1" si="98"/>
        <v/>
      </c>
      <c r="CT183" s="17" t="str">
        <f t="shared" ca="1" si="98"/>
        <v/>
      </c>
      <c r="CV183" s="118" t="str" cm="1">
        <f t="array" aca="1" ref="CV183" ca="1">IF($CN183&gt;$CV$6, "", IFERROR(INDEX($BO$4:$BV$4, $BN$4, MATCH($CK183, $BO$8:$BV$8, 0)), 0))</f>
        <v/>
      </c>
      <c r="CX183" s="118" t="str">
        <f t="shared" ca="1" si="99"/>
        <v/>
      </c>
    </row>
    <row r="184" spans="88:102" hidden="1" x14ac:dyDescent="0.25">
      <c r="CJ184" s="89">
        <f t="shared" ca="1" si="96"/>
        <v>44839</v>
      </c>
      <c r="CK184" s="17" t="str">
        <f t="shared" ca="1" si="94"/>
        <v>Wed</v>
      </c>
      <c r="CL184" s="118" cm="1">
        <f t="array" aca="1" ref="CL184" ca="1">IFERROR(INDEX($BO$6:$BV$6, $BN$6, MATCH($CK184, $BO$8:$BV$8, 0)), 0)</f>
        <v>0.28385416666666663</v>
      </c>
      <c r="CN184" s="6">
        <f t="shared" ca="1" si="100"/>
        <v>5</v>
      </c>
      <c r="CO184" s="118">
        <f ca="1">SUMIF($CN$9:$CN184, $CN184, $CL$9:$CL$9)</f>
        <v>31.50781250000005</v>
      </c>
      <c r="CP184" s="140" t="str">
        <f ca="1">IFERROR(INDEX('Current Jobs'!$W$11:$W$510, MATCH($CN184, 'Current Jobs'!$T$11:$T$510, 0)), "")</f>
        <v/>
      </c>
      <c r="CQ184" s="17" t="str">
        <f t="shared" ca="1" si="95"/>
        <v/>
      </c>
      <c r="CR184" s="17" t="str">
        <f t="shared" ca="1" si="97"/>
        <v/>
      </c>
      <c r="CS184" s="17" t="str">
        <f t="shared" ca="1" si="98"/>
        <v/>
      </c>
      <c r="CT184" s="17" t="str">
        <f t="shared" ca="1" si="98"/>
        <v/>
      </c>
      <c r="CV184" s="118" t="str" cm="1">
        <f t="array" aca="1" ref="CV184" ca="1">IF($CN184&gt;$CV$6, "", IFERROR(INDEX($BO$4:$BV$4, $BN$4, MATCH($CK184, $BO$8:$BV$8, 0)), 0))</f>
        <v/>
      </c>
      <c r="CX184" s="118" t="str">
        <f t="shared" ca="1" si="99"/>
        <v/>
      </c>
    </row>
    <row r="185" spans="88:102" hidden="1" x14ac:dyDescent="0.25">
      <c r="CJ185" s="89">
        <f t="shared" ca="1" si="96"/>
        <v>44840</v>
      </c>
      <c r="CK185" s="17" t="str">
        <f t="shared" ca="1" si="94"/>
        <v>Thu</v>
      </c>
      <c r="CL185" s="118" cm="1">
        <f t="array" aca="1" ref="CL185" ca="1">IFERROR(INDEX($BO$6:$BV$6, $BN$6, MATCH($CK185, $BO$8:$BV$8, 0)), 0)</f>
        <v>0.28385416666666663</v>
      </c>
      <c r="CN185" s="6">
        <f t="shared" ca="1" si="100"/>
        <v>5</v>
      </c>
      <c r="CO185" s="118">
        <f ca="1">SUMIF($CN$9:$CN185, $CN185, $CL$9:$CL$9)</f>
        <v>31.791666666666718</v>
      </c>
      <c r="CP185" s="140" t="str">
        <f ca="1">IFERROR(INDEX('Current Jobs'!$W$11:$W$510, MATCH($CN185, 'Current Jobs'!$T$11:$T$510, 0)), "")</f>
        <v/>
      </c>
      <c r="CQ185" s="17" t="str">
        <f t="shared" ca="1" si="95"/>
        <v/>
      </c>
      <c r="CR185" s="17" t="str">
        <f t="shared" ca="1" si="97"/>
        <v/>
      </c>
      <c r="CS185" s="17" t="str">
        <f t="shared" ca="1" si="98"/>
        <v/>
      </c>
      <c r="CT185" s="17" t="str">
        <f t="shared" ca="1" si="98"/>
        <v/>
      </c>
      <c r="CV185" s="118" t="str" cm="1">
        <f t="array" aca="1" ref="CV185" ca="1">IF($CN185&gt;$CV$6, "", IFERROR(INDEX($BO$4:$BV$4, $BN$4, MATCH($CK185, $BO$8:$BV$8, 0)), 0))</f>
        <v/>
      </c>
      <c r="CX185" s="118" t="str">
        <f t="shared" ca="1" si="99"/>
        <v/>
      </c>
    </row>
    <row r="186" spans="88:102" hidden="1" x14ac:dyDescent="0.25">
      <c r="CJ186" s="89">
        <f t="shared" ca="1" si="96"/>
        <v>44841</v>
      </c>
      <c r="CK186" s="17" t="str">
        <f t="shared" ca="1" si="94"/>
        <v>Fri</v>
      </c>
      <c r="CL186" s="118" cm="1">
        <f t="array" aca="1" ref="CL186" ca="1">IFERROR(INDEX($BO$6:$BV$6, $BN$6, MATCH($CK186, $BO$8:$BV$8, 0)), 0)</f>
        <v>0.28385416666666663</v>
      </c>
      <c r="CN186" s="6">
        <f t="shared" ca="1" si="100"/>
        <v>5</v>
      </c>
      <c r="CO186" s="118">
        <f ca="1">SUMIF($CN$9:$CN186, $CN186, $CL$9:$CL$9)</f>
        <v>32.075520833333385</v>
      </c>
      <c r="CP186" s="140" t="str">
        <f ca="1">IFERROR(INDEX('Current Jobs'!$W$11:$W$510, MATCH($CN186, 'Current Jobs'!$T$11:$T$510, 0)), "")</f>
        <v/>
      </c>
      <c r="CQ186" s="17" t="str">
        <f t="shared" ca="1" si="95"/>
        <v/>
      </c>
      <c r="CR186" s="17" t="str">
        <f t="shared" ca="1" si="97"/>
        <v/>
      </c>
      <c r="CS186" s="17" t="str">
        <f t="shared" ca="1" si="98"/>
        <v/>
      </c>
      <c r="CT186" s="17" t="str">
        <f t="shared" ca="1" si="98"/>
        <v/>
      </c>
      <c r="CV186" s="118" t="str" cm="1">
        <f t="array" aca="1" ref="CV186" ca="1">IF($CN186&gt;$CV$6, "", IFERROR(INDEX($BO$4:$BV$4, $BN$4, MATCH($CK186, $BO$8:$BV$8, 0)), 0))</f>
        <v/>
      </c>
      <c r="CX186" s="118" t="str">
        <f t="shared" ca="1" si="99"/>
        <v/>
      </c>
    </row>
    <row r="187" spans="88:102" hidden="1" x14ac:dyDescent="0.25">
      <c r="CJ187" s="89">
        <f t="shared" ca="1" si="96"/>
        <v>44842</v>
      </c>
      <c r="CK187" s="17" t="str">
        <f t="shared" ca="1" si="94"/>
        <v>Sat</v>
      </c>
      <c r="CL187" s="118" cm="1">
        <f t="array" aca="1" ref="CL187" ca="1">IFERROR(INDEX($BO$6:$BV$6, $BN$6, MATCH($CK187, $BO$8:$BV$8, 0)), 0)</f>
        <v>0</v>
      </c>
      <c r="CN187" s="6">
        <f t="shared" ca="1" si="100"/>
        <v>5</v>
      </c>
      <c r="CO187" s="118">
        <f ca="1">SUMIF($CN$9:$CN187, $CN187, $CL$9:$CL$9)</f>
        <v>32.075520833333385</v>
      </c>
      <c r="CP187" s="140" t="str">
        <f ca="1">IFERROR(INDEX('Current Jobs'!$W$11:$W$510, MATCH($CN187, 'Current Jobs'!$T$11:$T$510, 0)), "")</f>
        <v/>
      </c>
      <c r="CQ187" s="17" t="str">
        <f t="shared" ca="1" si="95"/>
        <v/>
      </c>
      <c r="CR187" s="17" t="str">
        <f t="shared" ca="1" si="97"/>
        <v/>
      </c>
      <c r="CS187" s="17" t="str">
        <f t="shared" ca="1" si="98"/>
        <v/>
      </c>
      <c r="CT187" s="17" t="str">
        <f t="shared" ca="1" si="98"/>
        <v/>
      </c>
      <c r="CV187" s="118" t="str" cm="1">
        <f t="array" aca="1" ref="CV187" ca="1">IF($CN187&gt;$CV$6, "", IFERROR(INDEX($BO$4:$BV$4, $BN$4, MATCH($CK187, $BO$8:$BV$8, 0)), 0))</f>
        <v/>
      </c>
      <c r="CX187" s="118" t="str">
        <f t="shared" ca="1" si="99"/>
        <v/>
      </c>
    </row>
    <row r="188" spans="88:102" hidden="1" x14ac:dyDescent="0.25">
      <c r="CJ188" s="89">
        <f t="shared" ca="1" si="96"/>
        <v>44843</v>
      </c>
      <c r="CK188" s="17" t="str">
        <f t="shared" ca="1" si="94"/>
        <v>Sun</v>
      </c>
      <c r="CL188" s="118" cm="1">
        <f t="array" aca="1" ref="CL188" ca="1">IFERROR(INDEX($BO$6:$BV$6, $BN$6, MATCH($CK188, $BO$8:$BV$8, 0)), 0)</f>
        <v>0</v>
      </c>
      <c r="CN188" s="6">
        <f t="shared" ca="1" si="100"/>
        <v>5</v>
      </c>
      <c r="CO188" s="118">
        <f ca="1">SUMIF($CN$9:$CN188, $CN188, $CL$9:$CL$9)</f>
        <v>32.075520833333385</v>
      </c>
      <c r="CP188" s="140" t="str">
        <f ca="1">IFERROR(INDEX('Current Jobs'!$W$11:$W$510, MATCH($CN188, 'Current Jobs'!$T$11:$T$510, 0)), "")</f>
        <v/>
      </c>
      <c r="CQ188" s="17" t="str">
        <f t="shared" ca="1" si="95"/>
        <v/>
      </c>
      <c r="CR188" s="17" t="str">
        <f t="shared" ca="1" si="97"/>
        <v/>
      </c>
      <c r="CS188" s="17" t="str">
        <f t="shared" ca="1" si="98"/>
        <v/>
      </c>
      <c r="CT188" s="17" t="str">
        <f t="shared" ca="1" si="98"/>
        <v/>
      </c>
      <c r="CV188" s="118" t="str" cm="1">
        <f t="array" aca="1" ref="CV188" ca="1">IF($CN188&gt;$CV$6, "", IFERROR(INDEX($BO$4:$BV$4, $BN$4, MATCH($CK188, $BO$8:$BV$8, 0)), 0))</f>
        <v/>
      </c>
      <c r="CX188" s="118" t="str">
        <f t="shared" ca="1" si="99"/>
        <v/>
      </c>
    </row>
    <row r="189" spans="88:102" hidden="1" x14ac:dyDescent="0.25">
      <c r="CJ189" s="89">
        <f t="shared" ca="1" si="96"/>
        <v>44844</v>
      </c>
      <c r="CK189" s="17" t="str">
        <f t="shared" ca="1" si="94"/>
        <v>Mon</v>
      </c>
      <c r="CL189" s="118" cm="1">
        <f t="array" aca="1" ref="CL189" ca="1">IFERROR(INDEX($BO$6:$BV$6, $BN$6, MATCH($CK189, $BO$8:$BV$8, 0)), 0)</f>
        <v>0.28385416666666663</v>
      </c>
      <c r="CN189" s="6">
        <f t="shared" ca="1" si="100"/>
        <v>5</v>
      </c>
      <c r="CO189" s="118">
        <f ca="1">SUMIF($CN$9:$CN189, $CN189, $CL$9:$CL$9)</f>
        <v>32.35937500000005</v>
      </c>
      <c r="CP189" s="140" t="str">
        <f ca="1">IFERROR(INDEX('Current Jobs'!$W$11:$W$510, MATCH($CN189, 'Current Jobs'!$T$11:$T$510, 0)), "")</f>
        <v/>
      </c>
      <c r="CQ189" s="17" t="str">
        <f t="shared" ca="1" si="95"/>
        <v/>
      </c>
      <c r="CR189" s="17" t="str">
        <f t="shared" ca="1" si="97"/>
        <v/>
      </c>
      <c r="CS189" s="17" t="str">
        <f t="shared" ca="1" si="98"/>
        <v/>
      </c>
      <c r="CT189" s="17" t="str">
        <f t="shared" ca="1" si="98"/>
        <v/>
      </c>
      <c r="CV189" s="118" t="str" cm="1">
        <f t="array" aca="1" ref="CV189" ca="1">IF($CN189&gt;$CV$6, "", IFERROR(INDEX($BO$4:$BV$4, $BN$4, MATCH($CK189, $BO$8:$BV$8, 0)), 0))</f>
        <v/>
      </c>
      <c r="CX189" s="118" t="str">
        <f t="shared" ca="1" si="99"/>
        <v/>
      </c>
    </row>
    <row r="190" spans="88:102" hidden="1" x14ac:dyDescent="0.25">
      <c r="CJ190" s="89">
        <f t="shared" ca="1" si="96"/>
        <v>44845</v>
      </c>
      <c r="CK190" s="17" t="str">
        <f t="shared" ca="1" si="94"/>
        <v>Tue</v>
      </c>
      <c r="CL190" s="118" cm="1">
        <f t="array" aca="1" ref="CL190" ca="1">IFERROR(INDEX($BO$6:$BV$6, $BN$6, MATCH($CK190, $BO$8:$BV$8, 0)), 0)</f>
        <v>0.28385416666666663</v>
      </c>
      <c r="CN190" s="6">
        <f t="shared" ca="1" si="100"/>
        <v>5</v>
      </c>
      <c r="CO190" s="118">
        <f ca="1">SUMIF($CN$9:$CN190, $CN190, $CL$9:$CL$9)</f>
        <v>32.643229166666714</v>
      </c>
      <c r="CP190" s="140" t="str">
        <f ca="1">IFERROR(INDEX('Current Jobs'!$W$11:$W$510, MATCH($CN190, 'Current Jobs'!$T$11:$T$510, 0)), "")</f>
        <v/>
      </c>
      <c r="CQ190" s="17" t="str">
        <f t="shared" ca="1" si="95"/>
        <v/>
      </c>
      <c r="CR190" s="17" t="str">
        <f t="shared" ca="1" si="97"/>
        <v/>
      </c>
      <c r="CS190" s="17" t="str">
        <f t="shared" ca="1" si="98"/>
        <v/>
      </c>
      <c r="CT190" s="17" t="str">
        <f t="shared" ca="1" si="98"/>
        <v/>
      </c>
      <c r="CV190" s="118" t="str" cm="1">
        <f t="array" aca="1" ref="CV190" ca="1">IF($CN190&gt;$CV$6, "", IFERROR(INDEX($BO$4:$BV$4, $BN$4, MATCH($CK190, $BO$8:$BV$8, 0)), 0))</f>
        <v/>
      </c>
      <c r="CX190" s="118" t="str">
        <f t="shared" ca="1" si="99"/>
        <v/>
      </c>
    </row>
    <row r="191" spans="88:102" hidden="1" x14ac:dyDescent="0.25">
      <c r="CJ191" s="89">
        <f t="shared" ca="1" si="96"/>
        <v>44846</v>
      </c>
      <c r="CK191" s="17" t="str">
        <f t="shared" ca="1" si="94"/>
        <v>Wed</v>
      </c>
      <c r="CL191" s="118" cm="1">
        <f t="array" aca="1" ref="CL191" ca="1">IFERROR(INDEX($BO$6:$BV$6, $BN$6, MATCH($CK191, $BO$8:$BV$8, 0)), 0)</f>
        <v>0.28385416666666663</v>
      </c>
      <c r="CN191" s="6">
        <f t="shared" ca="1" si="100"/>
        <v>5</v>
      </c>
      <c r="CO191" s="118">
        <f ca="1">SUMIF($CN$9:$CN191, $CN191, $CL$9:$CL$9)</f>
        <v>32.927083333333378</v>
      </c>
      <c r="CP191" s="140" t="str">
        <f ca="1">IFERROR(INDEX('Current Jobs'!$W$11:$W$510, MATCH($CN191, 'Current Jobs'!$T$11:$T$510, 0)), "")</f>
        <v/>
      </c>
      <c r="CQ191" s="17" t="str">
        <f t="shared" ca="1" si="95"/>
        <v/>
      </c>
      <c r="CR191" s="17" t="str">
        <f t="shared" ca="1" si="97"/>
        <v/>
      </c>
      <c r="CS191" s="17" t="str">
        <f t="shared" ca="1" si="98"/>
        <v/>
      </c>
      <c r="CT191" s="17" t="str">
        <f t="shared" ca="1" si="98"/>
        <v/>
      </c>
      <c r="CV191" s="118" t="str" cm="1">
        <f t="array" aca="1" ref="CV191" ca="1">IF($CN191&gt;$CV$6, "", IFERROR(INDEX($BO$4:$BV$4, $BN$4, MATCH($CK191, $BO$8:$BV$8, 0)), 0))</f>
        <v/>
      </c>
      <c r="CX191" s="118" t="str">
        <f t="shared" ca="1" si="99"/>
        <v/>
      </c>
    </row>
    <row r="192" spans="88:102" hidden="1" x14ac:dyDescent="0.25">
      <c r="CJ192" s="89">
        <f t="shared" ca="1" si="96"/>
        <v>44847</v>
      </c>
      <c r="CK192" s="17" t="str">
        <f t="shared" ca="1" si="94"/>
        <v>Thu</v>
      </c>
      <c r="CL192" s="118" cm="1">
        <f t="array" aca="1" ref="CL192" ca="1">IFERROR(INDEX($BO$6:$BV$6, $BN$6, MATCH($CK192, $BO$8:$BV$8, 0)), 0)</f>
        <v>0.28385416666666663</v>
      </c>
      <c r="CN192" s="6">
        <f t="shared" ca="1" si="100"/>
        <v>5</v>
      </c>
      <c r="CO192" s="118">
        <f ca="1">SUMIF($CN$9:$CN192, $CN192, $CL$9:$CL$9)</f>
        <v>33.210937500000043</v>
      </c>
      <c r="CP192" s="140" t="str">
        <f ca="1">IFERROR(INDEX('Current Jobs'!$W$11:$W$510, MATCH($CN192, 'Current Jobs'!$T$11:$T$510, 0)), "")</f>
        <v/>
      </c>
      <c r="CQ192" s="17" t="str">
        <f t="shared" ca="1" si="95"/>
        <v/>
      </c>
      <c r="CR192" s="17" t="str">
        <f t="shared" ca="1" si="97"/>
        <v/>
      </c>
      <c r="CS192" s="17" t="str">
        <f t="shared" ca="1" si="98"/>
        <v/>
      </c>
      <c r="CT192" s="17" t="str">
        <f t="shared" ca="1" si="98"/>
        <v/>
      </c>
      <c r="CV192" s="118" t="str" cm="1">
        <f t="array" aca="1" ref="CV192" ca="1">IF($CN192&gt;$CV$6, "", IFERROR(INDEX($BO$4:$BV$4, $BN$4, MATCH($CK192, $BO$8:$BV$8, 0)), 0))</f>
        <v/>
      </c>
      <c r="CX192" s="118" t="str">
        <f t="shared" ca="1" si="99"/>
        <v/>
      </c>
    </row>
    <row r="193" spans="88:102" hidden="1" x14ac:dyDescent="0.25">
      <c r="CJ193" s="89">
        <f t="shared" ca="1" si="96"/>
        <v>44848</v>
      </c>
      <c r="CK193" s="17" t="str">
        <f t="shared" ca="1" si="94"/>
        <v>Fri</v>
      </c>
      <c r="CL193" s="118" cm="1">
        <f t="array" aca="1" ref="CL193" ca="1">IFERROR(INDEX($BO$6:$BV$6, $BN$6, MATCH($CK193, $BO$8:$BV$8, 0)), 0)</f>
        <v>0.28385416666666663</v>
      </c>
      <c r="CN193" s="6">
        <f t="shared" ca="1" si="100"/>
        <v>5</v>
      </c>
      <c r="CO193" s="118">
        <f ca="1">SUMIF($CN$9:$CN193, $CN193, $CL$9:$CL$9)</f>
        <v>33.494791666666707</v>
      </c>
      <c r="CP193" s="140" t="str">
        <f ca="1">IFERROR(INDEX('Current Jobs'!$W$11:$W$510, MATCH($CN193, 'Current Jobs'!$T$11:$T$510, 0)), "")</f>
        <v/>
      </c>
      <c r="CQ193" s="17" t="str">
        <f t="shared" ca="1" si="95"/>
        <v/>
      </c>
      <c r="CR193" s="17" t="str">
        <f t="shared" ca="1" si="97"/>
        <v/>
      </c>
      <c r="CS193" s="17" t="str">
        <f t="shared" ca="1" si="98"/>
        <v/>
      </c>
      <c r="CT193" s="17" t="str">
        <f t="shared" ca="1" si="98"/>
        <v/>
      </c>
      <c r="CV193" s="118" t="str" cm="1">
        <f t="array" aca="1" ref="CV193" ca="1">IF($CN193&gt;$CV$6, "", IFERROR(INDEX($BO$4:$BV$4, $BN$4, MATCH($CK193, $BO$8:$BV$8, 0)), 0))</f>
        <v/>
      </c>
      <c r="CX193" s="118" t="str">
        <f t="shared" ca="1" si="99"/>
        <v/>
      </c>
    </row>
    <row r="194" spans="88:102" hidden="1" x14ac:dyDescent="0.25">
      <c r="CJ194" s="89">
        <f t="shared" ca="1" si="96"/>
        <v>44849</v>
      </c>
      <c r="CK194" s="17" t="str">
        <f t="shared" ca="1" si="94"/>
        <v>Sat</v>
      </c>
      <c r="CL194" s="118" cm="1">
        <f t="array" aca="1" ref="CL194" ca="1">IFERROR(INDEX($BO$6:$BV$6, $BN$6, MATCH($CK194, $BO$8:$BV$8, 0)), 0)</f>
        <v>0</v>
      </c>
      <c r="CN194" s="6">
        <f t="shared" ca="1" si="100"/>
        <v>5</v>
      </c>
      <c r="CO194" s="118">
        <f ca="1">SUMIF($CN$9:$CN194, $CN194, $CL$9:$CL$9)</f>
        <v>33.494791666666707</v>
      </c>
      <c r="CP194" s="140" t="str">
        <f ca="1">IFERROR(INDEX('Current Jobs'!$W$11:$W$510, MATCH($CN194, 'Current Jobs'!$T$11:$T$510, 0)), "")</f>
        <v/>
      </c>
      <c r="CQ194" s="17" t="str">
        <f t="shared" ca="1" si="95"/>
        <v/>
      </c>
      <c r="CR194" s="17" t="str">
        <f t="shared" ca="1" si="97"/>
        <v/>
      </c>
      <c r="CS194" s="17" t="str">
        <f t="shared" ca="1" si="98"/>
        <v/>
      </c>
      <c r="CT194" s="17" t="str">
        <f t="shared" ca="1" si="98"/>
        <v/>
      </c>
      <c r="CV194" s="118" t="str" cm="1">
        <f t="array" aca="1" ref="CV194" ca="1">IF($CN194&gt;$CV$6, "", IFERROR(INDEX($BO$4:$BV$4, $BN$4, MATCH($CK194, $BO$8:$BV$8, 0)), 0))</f>
        <v/>
      </c>
      <c r="CX194" s="118" t="str">
        <f t="shared" ca="1" si="99"/>
        <v/>
      </c>
    </row>
    <row r="195" spans="88:102" hidden="1" x14ac:dyDescent="0.25">
      <c r="CJ195" s="89">
        <f t="shared" ca="1" si="96"/>
        <v>44850</v>
      </c>
      <c r="CK195" s="17" t="str">
        <f t="shared" ca="1" si="94"/>
        <v>Sun</v>
      </c>
      <c r="CL195" s="118" cm="1">
        <f t="array" aca="1" ref="CL195" ca="1">IFERROR(INDEX($BO$6:$BV$6, $BN$6, MATCH($CK195, $BO$8:$BV$8, 0)), 0)</f>
        <v>0</v>
      </c>
      <c r="CN195" s="6">
        <f t="shared" ca="1" si="100"/>
        <v>5</v>
      </c>
      <c r="CO195" s="118">
        <f ca="1">SUMIF($CN$9:$CN195, $CN195, $CL$9:$CL$9)</f>
        <v>33.494791666666707</v>
      </c>
      <c r="CP195" s="140" t="str">
        <f ca="1">IFERROR(INDEX('Current Jobs'!$W$11:$W$510, MATCH($CN195, 'Current Jobs'!$T$11:$T$510, 0)), "")</f>
        <v/>
      </c>
      <c r="CQ195" s="17" t="str">
        <f t="shared" ca="1" si="95"/>
        <v/>
      </c>
      <c r="CR195" s="17" t="str">
        <f t="shared" ca="1" si="97"/>
        <v/>
      </c>
      <c r="CS195" s="17" t="str">
        <f t="shared" ca="1" si="98"/>
        <v/>
      </c>
      <c r="CT195" s="17" t="str">
        <f t="shared" ca="1" si="98"/>
        <v/>
      </c>
      <c r="CV195" s="118" t="str" cm="1">
        <f t="array" aca="1" ref="CV195" ca="1">IF($CN195&gt;$CV$6, "", IFERROR(INDEX($BO$4:$BV$4, $BN$4, MATCH($CK195, $BO$8:$BV$8, 0)), 0))</f>
        <v/>
      </c>
      <c r="CX195" s="118" t="str">
        <f t="shared" ca="1" si="99"/>
        <v/>
      </c>
    </row>
    <row r="196" spans="88:102" hidden="1" x14ac:dyDescent="0.25">
      <c r="CJ196" s="89">
        <f t="shared" ca="1" si="96"/>
        <v>44851</v>
      </c>
      <c r="CK196" s="17" t="str">
        <f t="shared" ca="1" si="94"/>
        <v>Mon</v>
      </c>
      <c r="CL196" s="118" cm="1">
        <f t="array" aca="1" ref="CL196" ca="1">IFERROR(INDEX($BO$6:$BV$6, $BN$6, MATCH($CK196, $BO$8:$BV$8, 0)), 0)</f>
        <v>0.28385416666666663</v>
      </c>
      <c r="CN196" s="6">
        <f t="shared" ca="1" si="100"/>
        <v>5</v>
      </c>
      <c r="CO196" s="118">
        <f ca="1">SUMIF($CN$9:$CN196, $CN196, $CL$9:$CL$9)</f>
        <v>33.778645833333371</v>
      </c>
      <c r="CP196" s="140" t="str">
        <f ca="1">IFERROR(INDEX('Current Jobs'!$W$11:$W$510, MATCH($CN196, 'Current Jobs'!$T$11:$T$510, 0)), "")</f>
        <v/>
      </c>
      <c r="CQ196" s="17" t="str">
        <f t="shared" ca="1" si="95"/>
        <v/>
      </c>
      <c r="CR196" s="17" t="str">
        <f t="shared" ca="1" si="97"/>
        <v/>
      </c>
      <c r="CS196" s="17" t="str">
        <f t="shared" ca="1" si="98"/>
        <v/>
      </c>
      <c r="CT196" s="17" t="str">
        <f t="shared" ca="1" si="98"/>
        <v/>
      </c>
      <c r="CV196" s="118" t="str" cm="1">
        <f t="array" aca="1" ref="CV196" ca="1">IF($CN196&gt;$CV$6, "", IFERROR(INDEX($BO$4:$BV$4, $BN$4, MATCH($CK196, $BO$8:$BV$8, 0)), 0))</f>
        <v/>
      </c>
      <c r="CX196" s="118" t="str">
        <f t="shared" ca="1" si="99"/>
        <v/>
      </c>
    </row>
    <row r="197" spans="88:102" hidden="1" x14ac:dyDescent="0.25">
      <c r="CJ197" s="89">
        <f t="shared" ca="1" si="96"/>
        <v>44852</v>
      </c>
      <c r="CK197" s="17" t="str">
        <f t="shared" ca="1" si="94"/>
        <v>Tue</v>
      </c>
      <c r="CL197" s="118" cm="1">
        <f t="array" aca="1" ref="CL197" ca="1">IFERROR(INDEX($BO$6:$BV$6, $BN$6, MATCH($CK197, $BO$8:$BV$8, 0)), 0)</f>
        <v>0.28385416666666663</v>
      </c>
      <c r="CN197" s="6">
        <f t="shared" ca="1" si="100"/>
        <v>5</v>
      </c>
      <c r="CO197" s="118">
        <f ca="1">SUMIF($CN$9:$CN197, $CN197, $CL$9:$CL$9)</f>
        <v>34.062500000000036</v>
      </c>
      <c r="CP197" s="140" t="str">
        <f ca="1">IFERROR(INDEX('Current Jobs'!$W$11:$W$510, MATCH($CN197, 'Current Jobs'!$T$11:$T$510, 0)), "")</f>
        <v/>
      </c>
      <c r="CQ197" s="17" t="str">
        <f t="shared" ca="1" si="95"/>
        <v/>
      </c>
      <c r="CR197" s="17" t="str">
        <f t="shared" ca="1" si="97"/>
        <v/>
      </c>
      <c r="CS197" s="17" t="str">
        <f t="shared" ca="1" si="98"/>
        <v/>
      </c>
      <c r="CT197" s="17" t="str">
        <f t="shared" ca="1" si="98"/>
        <v/>
      </c>
      <c r="CV197" s="118" t="str" cm="1">
        <f t="array" aca="1" ref="CV197" ca="1">IF($CN197&gt;$CV$6, "", IFERROR(INDEX($BO$4:$BV$4, $BN$4, MATCH($CK197, $BO$8:$BV$8, 0)), 0))</f>
        <v/>
      </c>
      <c r="CX197" s="118" t="str">
        <f t="shared" ca="1" si="99"/>
        <v/>
      </c>
    </row>
    <row r="198" spans="88:102" hidden="1" x14ac:dyDescent="0.25">
      <c r="CJ198" s="89">
        <f t="shared" ca="1" si="96"/>
        <v>44853</v>
      </c>
      <c r="CK198" s="17" t="str">
        <f t="shared" ca="1" si="94"/>
        <v>Wed</v>
      </c>
      <c r="CL198" s="118" cm="1">
        <f t="array" aca="1" ref="CL198" ca="1">IFERROR(INDEX($BO$6:$BV$6, $BN$6, MATCH($CK198, $BO$8:$BV$8, 0)), 0)</f>
        <v>0.28385416666666663</v>
      </c>
      <c r="CN198" s="6">
        <f t="shared" ca="1" si="100"/>
        <v>5</v>
      </c>
      <c r="CO198" s="118">
        <f ca="1">SUMIF($CN$9:$CN198, $CN198, $CL$9:$CL$9)</f>
        <v>34.3463541666667</v>
      </c>
      <c r="CP198" s="140" t="str">
        <f ca="1">IFERROR(INDEX('Current Jobs'!$W$11:$W$510, MATCH($CN198, 'Current Jobs'!$T$11:$T$510, 0)), "")</f>
        <v/>
      </c>
      <c r="CQ198" s="17" t="str">
        <f t="shared" ca="1" si="95"/>
        <v/>
      </c>
      <c r="CR198" s="17" t="str">
        <f t="shared" ca="1" si="97"/>
        <v/>
      </c>
      <c r="CS198" s="17" t="str">
        <f t="shared" ca="1" si="98"/>
        <v/>
      </c>
      <c r="CT198" s="17" t="str">
        <f t="shared" ca="1" si="98"/>
        <v/>
      </c>
      <c r="CV198" s="118" t="str" cm="1">
        <f t="array" aca="1" ref="CV198" ca="1">IF($CN198&gt;$CV$6, "", IFERROR(INDEX($BO$4:$BV$4, $BN$4, MATCH($CK198, $BO$8:$BV$8, 0)), 0))</f>
        <v/>
      </c>
      <c r="CX198" s="118" t="str">
        <f t="shared" ca="1" si="99"/>
        <v/>
      </c>
    </row>
    <row r="199" spans="88:102" hidden="1" x14ac:dyDescent="0.25">
      <c r="CJ199" s="89">
        <f t="shared" ca="1" si="96"/>
        <v>44854</v>
      </c>
      <c r="CK199" s="17" t="str">
        <f t="shared" ca="1" si="94"/>
        <v>Thu</v>
      </c>
      <c r="CL199" s="118" cm="1">
        <f t="array" aca="1" ref="CL199" ca="1">IFERROR(INDEX($BO$6:$BV$6, $BN$6, MATCH($CK199, $BO$8:$BV$8, 0)), 0)</f>
        <v>0.28385416666666663</v>
      </c>
      <c r="CN199" s="6">
        <f t="shared" ca="1" si="100"/>
        <v>5</v>
      </c>
      <c r="CO199" s="118">
        <f ca="1">SUMIF($CN$9:$CN199, $CN199, $CL$9:$CL$9)</f>
        <v>34.630208333333364</v>
      </c>
      <c r="CP199" s="140" t="str">
        <f ca="1">IFERROR(INDEX('Current Jobs'!$W$11:$W$510, MATCH($CN199, 'Current Jobs'!$T$11:$T$510, 0)), "")</f>
        <v/>
      </c>
      <c r="CQ199" s="17" t="str">
        <f t="shared" ca="1" si="95"/>
        <v/>
      </c>
      <c r="CR199" s="17" t="str">
        <f t="shared" ca="1" si="97"/>
        <v/>
      </c>
      <c r="CS199" s="17" t="str">
        <f t="shared" ca="1" si="98"/>
        <v/>
      </c>
      <c r="CT199" s="17" t="str">
        <f t="shared" ca="1" si="98"/>
        <v/>
      </c>
      <c r="CV199" s="118" t="str" cm="1">
        <f t="array" aca="1" ref="CV199" ca="1">IF($CN199&gt;$CV$6, "", IFERROR(INDEX($BO$4:$BV$4, $BN$4, MATCH($CK199, $BO$8:$BV$8, 0)), 0))</f>
        <v/>
      </c>
      <c r="CX199" s="118" t="str">
        <f t="shared" ca="1" si="99"/>
        <v/>
      </c>
    </row>
    <row r="200" spans="88:102" hidden="1" x14ac:dyDescent="0.25">
      <c r="CJ200" s="89">
        <f t="shared" ca="1" si="96"/>
        <v>44855</v>
      </c>
      <c r="CK200" s="17" t="str">
        <f t="shared" ca="1" si="94"/>
        <v>Fri</v>
      </c>
      <c r="CL200" s="118" cm="1">
        <f t="array" aca="1" ref="CL200" ca="1">IFERROR(INDEX($BO$6:$BV$6, $BN$6, MATCH($CK200, $BO$8:$BV$8, 0)), 0)</f>
        <v>0.28385416666666663</v>
      </c>
      <c r="CN200" s="6">
        <f t="shared" ca="1" si="100"/>
        <v>5</v>
      </c>
      <c r="CO200" s="118">
        <f ca="1">SUMIF($CN$9:$CN200, $CN200, $CL$9:$CL$9)</f>
        <v>34.914062500000028</v>
      </c>
      <c r="CP200" s="140" t="str">
        <f ca="1">IFERROR(INDEX('Current Jobs'!$W$11:$W$510, MATCH($CN200, 'Current Jobs'!$T$11:$T$510, 0)), "")</f>
        <v/>
      </c>
      <c r="CQ200" s="17" t="str">
        <f t="shared" ca="1" si="95"/>
        <v/>
      </c>
      <c r="CR200" s="17" t="str">
        <f t="shared" ca="1" si="97"/>
        <v/>
      </c>
      <c r="CS200" s="17" t="str">
        <f t="shared" ca="1" si="98"/>
        <v/>
      </c>
      <c r="CT200" s="17" t="str">
        <f t="shared" ca="1" si="98"/>
        <v/>
      </c>
      <c r="CV200" s="118" t="str" cm="1">
        <f t="array" aca="1" ref="CV200" ca="1">IF($CN200&gt;$CV$6, "", IFERROR(INDEX($BO$4:$BV$4, $BN$4, MATCH($CK200, $BO$8:$BV$8, 0)), 0))</f>
        <v/>
      </c>
      <c r="CX200" s="118" t="str">
        <f t="shared" ca="1" si="99"/>
        <v/>
      </c>
    </row>
    <row r="201" spans="88:102" hidden="1" x14ac:dyDescent="0.25">
      <c r="CJ201" s="89">
        <f t="shared" ca="1" si="96"/>
        <v>44856</v>
      </c>
      <c r="CK201" s="17" t="str">
        <f t="shared" ref="CK201:CK264" ca="1" si="101">IF(COUNTIF($U$9:$U$32, $CJ201)&gt;0, $CK$2, IF(COUNTIF($BX$50:$BX$89, $CJ201)&gt;0, $BV$8, TEXT($CJ201, "ddd")))</f>
        <v>Sat</v>
      </c>
      <c r="CL201" s="118" cm="1">
        <f t="array" aca="1" ref="CL201" ca="1">IFERROR(INDEX($BO$6:$BV$6, $BN$6, MATCH($CK201, $BO$8:$BV$8, 0)), 0)</f>
        <v>0</v>
      </c>
      <c r="CN201" s="6">
        <f t="shared" ca="1" si="100"/>
        <v>5</v>
      </c>
      <c r="CO201" s="118">
        <f ca="1">SUMIF($CN$9:$CN201, $CN201, $CL$9:$CL$9)</f>
        <v>34.914062500000028</v>
      </c>
      <c r="CP201" s="140" t="str">
        <f ca="1">IFERROR(INDEX('Current Jobs'!$W$11:$W$510, MATCH($CN201, 'Current Jobs'!$T$11:$T$510, 0)), "")</f>
        <v/>
      </c>
      <c r="CQ201" s="17" t="str">
        <f t="shared" ref="CQ201:CQ264" ca="1" si="102">IF($CN201&gt;$CN200, $CQ$8, "")</f>
        <v/>
      </c>
      <c r="CR201" s="17" t="str">
        <f t="shared" ca="1" si="97"/>
        <v/>
      </c>
      <c r="CS201" s="17" t="str">
        <f t="shared" ca="1" si="98"/>
        <v/>
      </c>
      <c r="CT201" s="17" t="str">
        <f t="shared" ca="1" si="98"/>
        <v/>
      </c>
      <c r="CV201" s="118" t="str" cm="1">
        <f t="array" aca="1" ref="CV201" ca="1">IF($CN201&gt;$CV$6, "", IFERROR(INDEX($BO$4:$BV$4, $BN$4, MATCH($CK201, $BO$8:$BV$8, 0)), 0))</f>
        <v/>
      </c>
      <c r="CX201" s="118" t="str">
        <f t="shared" ca="1" si="99"/>
        <v/>
      </c>
    </row>
    <row r="202" spans="88:102" hidden="1" x14ac:dyDescent="0.25">
      <c r="CJ202" s="89">
        <f t="shared" ref="CJ202:CJ265" ca="1" si="103">CJ201+1</f>
        <v>44857</v>
      </c>
      <c r="CK202" s="17" t="str">
        <f t="shared" ca="1" si="101"/>
        <v>Sun</v>
      </c>
      <c r="CL202" s="118" cm="1">
        <f t="array" aca="1" ref="CL202" ca="1">IFERROR(INDEX($BO$6:$BV$6, $BN$6, MATCH($CK202, $BO$8:$BV$8, 0)), 0)</f>
        <v>0</v>
      </c>
      <c r="CN202" s="6">
        <f t="shared" ca="1" si="100"/>
        <v>5</v>
      </c>
      <c r="CO202" s="118">
        <f ca="1">SUMIF($CN$9:$CN202, $CN202, $CL$9:$CL$9)</f>
        <v>34.914062500000028</v>
      </c>
      <c r="CP202" s="140" t="str">
        <f ca="1">IFERROR(INDEX('Current Jobs'!$W$11:$W$510, MATCH($CN202, 'Current Jobs'!$T$11:$T$510, 0)), "")</f>
        <v/>
      </c>
      <c r="CQ202" s="17" t="str">
        <f t="shared" ca="1" si="102"/>
        <v/>
      </c>
      <c r="CR202" s="17" t="str">
        <f t="shared" ref="CR202:CR265" ca="1" si="104">IF($CN203&gt;$CN202, $CR$8, "")</f>
        <v/>
      </c>
      <c r="CS202" s="17" t="str">
        <f t="shared" ref="CS202:CT265" ca="1" si="105">IF(CQ202="", "", CONCATENATE($CN202, " - ", CQ202))</f>
        <v/>
      </c>
      <c r="CT202" s="17" t="str">
        <f t="shared" ca="1" si="105"/>
        <v/>
      </c>
      <c r="CV202" s="118" t="str" cm="1">
        <f t="array" aca="1" ref="CV202" ca="1">IF($CN202&gt;$CV$6, "", IFERROR(INDEX($BO$4:$BV$4, $BN$4, MATCH($CK202, $BO$8:$BV$8, 0)), 0))</f>
        <v/>
      </c>
      <c r="CX202" s="118" t="str">
        <f t="shared" ref="CX202:CX265" ca="1" si="106">IF($CN202&gt;$CV$6, "", $CL202)</f>
        <v/>
      </c>
    </row>
    <row r="203" spans="88:102" hidden="1" x14ac:dyDescent="0.25">
      <c r="CJ203" s="89">
        <f t="shared" ca="1" si="103"/>
        <v>44858</v>
      </c>
      <c r="CK203" s="17" t="str">
        <f t="shared" ca="1" si="101"/>
        <v>Mon</v>
      </c>
      <c r="CL203" s="118" cm="1">
        <f t="array" aca="1" ref="CL203" ca="1">IFERROR(INDEX($BO$6:$BV$6, $BN$6, MATCH($CK203, $BO$8:$BV$8, 0)), 0)</f>
        <v>0.28385416666666663</v>
      </c>
      <c r="CN203" s="6">
        <f t="shared" ca="1" si="100"/>
        <v>5</v>
      </c>
      <c r="CO203" s="118">
        <f ca="1">SUMIF($CN$9:$CN203, $CN203, $CL$9:$CL$9)</f>
        <v>35.197916666666693</v>
      </c>
      <c r="CP203" s="140" t="str">
        <f ca="1">IFERROR(INDEX('Current Jobs'!$W$11:$W$510, MATCH($CN203, 'Current Jobs'!$T$11:$T$510, 0)), "")</f>
        <v/>
      </c>
      <c r="CQ203" s="17" t="str">
        <f t="shared" ca="1" si="102"/>
        <v/>
      </c>
      <c r="CR203" s="17" t="str">
        <f t="shared" ca="1" si="104"/>
        <v/>
      </c>
      <c r="CS203" s="17" t="str">
        <f t="shared" ca="1" si="105"/>
        <v/>
      </c>
      <c r="CT203" s="17" t="str">
        <f t="shared" ca="1" si="105"/>
        <v/>
      </c>
      <c r="CV203" s="118" t="str" cm="1">
        <f t="array" aca="1" ref="CV203" ca="1">IF($CN203&gt;$CV$6, "", IFERROR(INDEX($BO$4:$BV$4, $BN$4, MATCH($CK203, $BO$8:$BV$8, 0)), 0))</f>
        <v/>
      </c>
      <c r="CX203" s="118" t="str">
        <f t="shared" ca="1" si="106"/>
        <v/>
      </c>
    </row>
    <row r="204" spans="88:102" hidden="1" x14ac:dyDescent="0.25">
      <c r="CJ204" s="89">
        <f t="shared" ca="1" si="103"/>
        <v>44859</v>
      </c>
      <c r="CK204" s="17" t="str">
        <f t="shared" ca="1" si="101"/>
        <v>Tue</v>
      </c>
      <c r="CL204" s="118" cm="1">
        <f t="array" aca="1" ref="CL204" ca="1">IFERROR(INDEX($BO$6:$BV$6, $BN$6, MATCH($CK204, $BO$8:$BV$8, 0)), 0)</f>
        <v>0.28385416666666663</v>
      </c>
      <c r="CN204" s="6">
        <f t="shared" ca="1" si="100"/>
        <v>5</v>
      </c>
      <c r="CO204" s="118">
        <f ca="1">SUMIF($CN$9:$CN204, $CN204, $CL$9:$CL$9)</f>
        <v>35.481770833333357</v>
      </c>
      <c r="CP204" s="140" t="str">
        <f ca="1">IFERROR(INDEX('Current Jobs'!$W$11:$W$510, MATCH($CN204, 'Current Jobs'!$T$11:$T$510, 0)), "")</f>
        <v/>
      </c>
      <c r="CQ204" s="17" t="str">
        <f t="shared" ca="1" si="102"/>
        <v/>
      </c>
      <c r="CR204" s="17" t="str">
        <f t="shared" ca="1" si="104"/>
        <v/>
      </c>
      <c r="CS204" s="17" t="str">
        <f t="shared" ca="1" si="105"/>
        <v/>
      </c>
      <c r="CT204" s="17" t="str">
        <f t="shared" ca="1" si="105"/>
        <v/>
      </c>
      <c r="CV204" s="118" t="str" cm="1">
        <f t="array" aca="1" ref="CV204" ca="1">IF($CN204&gt;$CV$6, "", IFERROR(INDEX($BO$4:$BV$4, $BN$4, MATCH($CK204, $BO$8:$BV$8, 0)), 0))</f>
        <v/>
      </c>
      <c r="CX204" s="118" t="str">
        <f t="shared" ca="1" si="106"/>
        <v/>
      </c>
    </row>
    <row r="205" spans="88:102" hidden="1" x14ac:dyDescent="0.25">
      <c r="CJ205" s="89">
        <f t="shared" ca="1" si="103"/>
        <v>44860</v>
      </c>
      <c r="CK205" s="17" t="str">
        <f t="shared" ca="1" si="101"/>
        <v>Wed</v>
      </c>
      <c r="CL205" s="118" cm="1">
        <f t="array" aca="1" ref="CL205" ca="1">IFERROR(INDEX($BO$6:$BV$6, $BN$6, MATCH($CK205, $BO$8:$BV$8, 0)), 0)</f>
        <v>0.28385416666666663</v>
      </c>
      <c r="CN205" s="6">
        <f t="shared" ca="1" si="100"/>
        <v>5</v>
      </c>
      <c r="CO205" s="118">
        <f ca="1">SUMIF($CN$9:$CN205, $CN205, $CL$9:$CL$9)</f>
        <v>35.765625000000021</v>
      </c>
      <c r="CP205" s="140" t="str">
        <f ca="1">IFERROR(INDEX('Current Jobs'!$W$11:$W$510, MATCH($CN205, 'Current Jobs'!$T$11:$T$510, 0)), "")</f>
        <v/>
      </c>
      <c r="CQ205" s="17" t="str">
        <f t="shared" ca="1" si="102"/>
        <v/>
      </c>
      <c r="CR205" s="17" t="str">
        <f t="shared" ca="1" si="104"/>
        <v/>
      </c>
      <c r="CS205" s="17" t="str">
        <f t="shared" ca="1" si="105"/>
        <v/>
      </c>
      <c r="CT205" s="17" t="str">
        <f t="shared" ca="1" si="105"/>
        <v/>
      </c>
      <c r="CV205" s="118" t="str" cm="1">
        <f t="array" aca="1" ref="CV205" ca="1">IF($CN205&gt;$CV$6, "", IFERROR(INDEX($BO$4:$BV$4, $BN$4, MATCH($CK205, $BO$8:$BV$8, 0)), 0))</f>
        <v/>
      </c>
      <c r="CX205" s="118" t="str">
        <f t="shared" ca="1" si="106"/>
        <v/>
      </c>
    </row>
    <row r="206" spans="88:102" hidden="1" x14ac:dyDescent="0.25">
      <c r="CJ206" s="89">
        <f t="shared" ca="1" si="103"/>
        <v>44861</v>
      </c>
      <c r="CK206" s="17" t="str">
        <f t="shared" ca="1" si="101"/>
        <v>Thu</v>
      </c>
      <c r="CL206" s="118" cm="1">
        <f t="array" aca="1" ref="CL206" ca="1">IFERROR(INDEX($BO$6:$BV$6, $BN$6, MATCH($CK206, $BO$8:$BV$8, 0)), 0)</f>
        <v>0.28385416666666663</v>
      </c>
      <c r="CN206" s="6">
        <f t="shared" ca="1" si="100"/>
        <v>5</v>
      </c>
      <c r="CO206" s="118">
        <f ca="1">SUMIF($CN$9:$CN206, $CN206, $CL$9:$CL$9)</f>
        <v>36.049479166666686</v>
      </c>
      <c r="CP206" s="140" t="str">
        <f ca="1">IFERROR(INDEX('Current Jobs'!$W$11:$W$510, MATCH($CN206, 'Current Jobs'!$T$11:$T$510, 0)), "")</f>
        <v/>
      </c>
      <c r="CQ206" s="17" t="str">
        <f t="shared" ca="1" si="102"/>
        <v/>
      </c>
      <c r="CR206" s="17" t="str">
        <f t="shared" ca="1" si="104"/>
        <v/>
      </c>
      <c r="CS206" s="17" t="str">
        <f t="shared" ca="1" si="105"/>
        <v/>
      </c>
      <c r="CT206" s="17" t="str">
        <f t="shared" ca="1" si="105"/>
        <v/>
      </c>
      <c r="CV206" s="118" t="str" cm="1">
        <f t="array" aca="1" ref="CV206" ca="1">IF($CN206&gt;$CV$6, "", IFERROR(INDEX($BO$4:$BV$4, $BN$4, MATCH($CK206, $BO$8:$BV$8, 0)), 0))</f>
        <v/>
      </c>
      <c r="CX206" s="118" t="str">
        <f t="shared" ca="1" si="106"/>
        <v/>
      </c>
    </row>
    <row r="207" spans="88:102" hidden="1" x14ac:dyDescent="0.25">
      <c r="CJ207" s="89">
        <f t="shared" ca="1" si="103"/>
        <v>44862</v>
      </c>
      <c r="CK207" s="17" t="str">
        <f t="shared" ca="1" si="101"/>
        <v>Fri</v>
      </c>
      <c r="CL207" s="118" cm="1">
        <f t="array" aca="1" ref="CL207" ca="1">IFERROR(INDEX($BO$6:$BV$6, $BN$6, MATCH($CK207, $BO$8:$BV$8, 0)), 0)</f>
        <v>0.28385416666666663</v>
      </c>
      <c r="CN207" s="6">
        <f t="shared" ca="1" si="100"/>
        <v>5</v>
      </c>
      <c r="CO207" s="118">
        <f ca="1">SUMIF($CN$9:$CN207, $CN207, $CL$9:$CL$9)</f>
        <v>36.33333333333335</v>
      </c>
      <c r="CP207" s="140" t="str">
        <f ca="1">IFERROR(INDEX('Current Jobs'!$W$11:$W$510, MATCH($CN207, 'Current Jobs'!$T$11:$T$510, 0)), "")</f>
        <v/>
      </c>
      <c r="CQ207" s="17" t="str">
        <f t="shared" ca="1" si="102"/>
        <v/>
      </c>
      <c r="CR207" s="17" t="str">
        <f t="shared" ca="1" si="104"/>
        <v/>
      </c>
      <c r="CS207" s="17" t="str">
        <f t="shared" ca="1" si="105"/>
        <v/>
      </c>
      <c r="CT207" s="17" t="str">
        <f t="shared" ca="1" si="105"/>
        <v/>
      </c>
      <c r="CV207" s="118" t="str" cm="1">
        <f t="array" aca="1" ref="CV207" ca="1">IF($CN207&gt;$CV$6, "", IFERROR(INDEX($BO$4:$BV$4, $BN$4, MATCH($CK207, $BO$8:$BV$8, 0)), 0))</f>
        <v/>
      </c>
      <c r="CX207" s="118" t="str">
        <f t="shared" ca="1" si="106"/>
        <v/>
      </c>
    </row>
    <row r="208" spans="88:102" hidden="1" x14ac:dyDescent="0.25">
      <c r="CJ208" s="89">
        <f t="shared" ca="1" si="103"/>
        <v>44863</v>
      </c>
      <c r="CK208" s="17" t="str">
        <f t="shared" ca="1" si="101"/>
        <v>Sat</v>
      </c>
      <c r="CL208" s="118" cm="1">
        <f t="array" aca="1" ref="CL208" ca="1">IFERROR(INDEX($BO$6:$BV$6, $BN$6, MATCH($CK208, $BO$8:$BV$8, 0)), 0)</f>
        <v>0</v>
      </c>
      <c r="CN208" s="6">
        <f t="shared" ca="1" si="100"/>
        <v>5</v>
      </c>
      <c r="CO208" s="118">
        <f ca="1">SUMIF($CN$9:$CN208, $CN208, $CL$9:$CL$9)</f>
        <v>36.33333333333335</v>
      </c>
      <c r="CP208" s="140" t="str">
        <f ca="1">IFERROR(INDEX('Current Jobs'!$W$11:$W$510, MATCH($CN208, 'Current Jobs'!$T$11:$T$510, 0)), "")</f>
        <v/>
      </c>
      <c r="CQ208" s="17" t="str">
        <f t="shared" ca="1" si="102"/>
        <v/>
      </c>
      <c r="CR208" s="17" t="str">
        <f t="shared" ca="1" si="104"/>
        <v/>
      </c>
      <c r="CS208" s="17" t="str">
        <f t="shared" ca="1" si="105"/>
        <v/>
      </c>
      <c r="CT208" s="17" t="str">
        <f t="shared" ca="1" si="105"/>
        <v/>
      </c>
      <c r="CV208" s="118" t="str" cm="1">
        <f t="array" aca="1" ref="CV208" ca="1">IF($CN208&gt;$CV$6, "", IFERROR(INDEX($BO$4:$BV$4, $BN$4, MATCH($CK208, $BO$8:$BV$8, 0)), 0))</f>
        <v/>
      </c>
      <c r="CX208" s="118" t="str">
        <f t="shared" ca="1" si="106"/>
        <v/>
      </c>
    </row>
    <row r="209" spans="88:102" hidden="1" x14ac:dyDescent="0.25">
      <c r="CJ209" s="89">
        <f t="shared" ca="1" si="103"/>
        <v>44864</v>
      </c>
      <c r="CK209" s="17" t="str">
        <f t="shared" ca="1" si="101"/>
        <v>Sun</v>
      </c>
      <c r="CL209" s="118" cm="1">
        <f t="array" aca="1" ref="CL209" ca="1">IFERROR(INDEX($BO$6:$BV$6, $BN$6, MATCH($CK209, $BO$8:$BV$8, 0)), 0)</f>
        <v>0</v>
      </c>
      <c r="CN209" s="6">
        <f t="shared" ca="1" si="100"/>
        <v>5</v>
      </c>
      <c r="CO209" s="118">
        <f ca="1">SUMIF($CN$9:$CN209, $CN209, $CL$9:$CL$9)</f>
        <v>36.33333333333335</v>
      </c>
      <c r="CP209" s="140" t="str">
        <f ca="1">IFERROR(INDEX('Current Jobs'!$W$11:$W$510, MATCH($CN209, 'Current Jobs'!$T$11:$T$510, 0)), "")</f>
        <v/>
      </c>
      <c r="CQ209" s="17" t="str">
        <f t="shared" ca="1" si="102"/>
        <v/>
      </c>
      <c r="CR209" s="17" t="str">
        <f t="shared" ca="1" si="104"/>
        <v/>
      </c>
      <c r="CS209" s="17" t="str">
        <f t="shared" ca="1" si="105"/>
        <v/>
      </c>
      <c r="CT209" s="17" t="str">
        <f t="shared" ca="1" si="105"/>
        <v/>
      </c>
      <c r="CV209" s="118" t="str" cm="1">
        <f t="array" aca="1" ref="CV209" ca="1">IF($CN209&gt;$CV$6, "", IFERROR(INDEX($BO$4:$BV$4, $BN$4, MATCH($CK209, $BO$8:$BV$8, 0)), 0))</f>
        <v/>
      </c>
      <c r="CX209" s="118" t="str">
        <f t="shared" ca="1" si="106"/>
        <v/>
      </c>
    </row>
    <row r="210" spans="88:102" hidden="1" x14ac:dyDescent="0.25">
      <c r="CJ210" s="89">
        <f t="shared" ca="1" si="103"/>
        <v>44865</v>
      </c>
      <c r="CK210" s="17" t="str">
        <f t="shared" ca="1" si="101"/>
        <v>Mon</v>
      </c>
      <c r="CL210" s="118" cm="1">
        <f t="array" aca="1" ref="CL210" ca="1">IFERROR(INDEX($BO$6:$BV$6, $BN$6, MATCH($CK210, $BO$8:$BV$8, 0)), 0)</f>
        <v>0.28385416666666663</v>
      </c>
      <c r="CN210" s="6">
        <f t="shared" ref="CN210:CN273" ca="1" si="107">IF($CO209&gt;=$CP209, $CN209+1, $CN209)</f>
        <v>5</v>
      </c>
      <c r="CO210" s="118">
        <f ca="1">SUMIF($CN$9:$CN210, $CN210, $CL$9:$CL$9)</f>
        <v>36.617187500000014</v>
      </c>
      <c r="CP210" s="140" t="str">
        <f ca="1">IFERROR(INDEX('Current Jobs'!$W$11:$W$510, MATCH($CN210, 'Current Jobs'!$T$11:$T$510, 0)), "")</f>
        <v/>
      </c>
      <c r="CQ210" s="17" t="str">
        <f t="shared" ca="1" si="102"/>
        <v/>
      </c>
      <c r="CR210" s="17" t="str">
        <f t="shared" ca="1" si="104"/>
        <v/>
      </c>
      <c r="CS210" s="17" t="str">
        <f t="shared" ca="1" si="105"/>
        <v/>
      </c>
      <c r="CT210" s="17" t="str">
        <f t="shared" ca="1" si="105"/>
        <v/>
      </c>
      <c r="CV210" s="118" t="str" cm="1">
        <f t="array" aca="1" ref="CV210" ca="1">IF($CN210&gt;$CV$6, "", IFERROR(INDEX($BO$4:$BV$4, $BN$4, MATCH($CK210, $BO$8:$BV$8, 0)), 0))</f>
        <v/>
      </c>
      <c r="CX210" s="118" t="str">
        <f t="shared" ca="1" si="106"/>
        <v/>
      </c>
    </row>
    <row r="211" spans="88:102" hidden="1" x14ac:dyDescent="0.25">
      <c r="CJ211" s="89">
        <f t="shared" ca="1" si="103"/>
        <v>44866</v>
      </c>
      <c r="CK211" s="17" t="str">
        <f t="shared" ca="1" si="101"/>
        <v>Tue</v>
      </c>
      <c r="CL211" s="118" cm="1">
        <f t="array" aca="1" ref="CL211" ca="1">IFERROR(INDEX($BO$6:$BV$6, $BN$6, MATCH($CK211, $BO$8:$BV$8, 0)), 0)</f>
        <v>0.28385416666666663</v>
      </c>
      <c r="CN211" s="6">
        <f t="shared" ca="1" si="107"/>
        <v>5</v>
      </c>
      <c r="CO211" s="118">
        <f ca="1">SUMIF($CN$9:$CN211, $CN211, $CL$9:$CL$9)</f>
        <v>36.901041666666679</v>
      </c>
      <c r="CP211" s="140" t="str">
        <f ca="1">IFERROR(INDEX('Current Jobs'!$W$11:$W$510, MATCH($CN211, 'Current Jobs'!$T$11:$T$510, 0)), "")</f>
        <v/>
      </c>
      <c r="CQ211" s="17" t="str">
        <f t="shared" ca="1" si="102"/>
        <v/>
      </c>
      <c r="CR211" s="17" t="str">
        <f t="shared" ca="1" si="104"/>
        <v/>
      </c>
      <c r="CS211" s="17" t="str">
        <f t="shared" ca="1" si="105"/>
        <v/>
      </c>
      <c r="CT211" s="17" t="str">
        <f t="shared" ca="1" si="105"/>
        <v/>
      </c>
      <c r="CV211" s="118" t="str" cm="1">
        <f t="array" aca="1" ref="CV211" ca="1">IF($CN211&gt;$CV$6, "", IFERROR(INDEX($BO$4:$BV$4, $BN$4, MATCH($CK211, $BO$8:$BV$8, 0)), 0))</f>
        <v/>
      </c>
      <c r="CX211" s="118" t="str">
        <f t="shared" ca="1" si="106"/>
        <v/>
      </c>
    </row>
    <row r="212" spans="88:102" hidden="1" x14ac:dyDescent="0.25">
      <c r="CJ212" s="89">
        <f t="shared" ca="1" si="103"/>
        <v>44867</v>
      </c>
      <c r="CK212" s="17" t="str">
        <f t="shared" ca="1" si="101"/>
        <v>Wed</v>
      </c>
      <c r="CL212" s="118" cm="1">
        <f t="array" aca="1" ref="CL212" ca="1">IFERROR(INDEX($BO$6:$BV$6, $BN$6, MATCH($CK212, $BO$8:$BV$8, 0)), 0)</f>
        <v>0.28385416666666663</v>
      </c>
      <c r="CN212" s="6">
        <f t="shared" ca="1" si="107"/>
        <v>5</v>
      </c>
      <c r="CO212" s="118">
        <f ca="1">SUMIF($CN$9:$CN212, $CN212, $CL$9:$CL$9)</f>
        <v>37.184895833333343</v>
      </c>
      <c r="CP212" s="140" t="str">
        <f ca="1">IFERROR(INDEX('Current Jobs'!$W$11:$W$510, MATCH($CN212, 'Current Jobs'!$T$11:$T$510, 0)), "")</f>
        <v/>
      </c>
      <c r="CQ212" s="17" t="str">
        <f t="shared" ca="1" si="102"/>
        <v/>
      </c>
      <c r="CR212" s="17" t="str">
        <f t="shared" ca="1" si="104"/>
        <v/>
      </c>
      <c r="CS212" s="17" t="str">
        <f t="shared" ca="1" si="105"/>
        <v/>
      </c>
      <c r="CT212" s="17" t="str">
        <f t="shared" ca="1" si="105"/>
        <v/>
      </c>
      <c r="CV212" s="118" t="str" cm="1">
        <f t="array" aca="1" ref="CV212" ca="1">IF($CN212&gt;$CV$6, "", IFERROR(INDEX($BO$4:$BV$4, $BN$4, MATCH($CK212, $BO$8:$BV$8, 0)), 0))</f>
        <v/>
      </c>
      <c r="CX212" s="118" t="str">
        <f t="shared" ca="1" si="106"/>
        <v/>
      </c>
    </row>
    <row r="213" spans="88:102" hidden="1" x14ac:dyDescent="0.25">
      <c r="CJ213" s="89">
        <f t="shared" ca="1" si="103"/>
        <v>44868</v>
      </c>
      <c r="CK213" s="17" t="str">
        <f t="shared" ca="1" si="101"/>
        <v>Thu</v>
      </c>
      <c r="CL213" s="118" cm="1">
        <f t="array" aca="1" ref="CL213" ca="1">IFERROR(INDEX($BO$6:$BV$6, $BN$6, MATCH($CK213, $BO$8:$BV$8, 0)), 0)</f>
        <v>0.28385416666666663</v>
      </c>
      <c r="CN213" s="6">
        <f t="shared" ca="1" si="107"/>
        <v>5</v>
      </c>
      <c r="CO213" s="118">
        <f ca="1">SUMIF($CN$9:$CN213, $CN213, $CL$9:$CL$9)</f>
        <v>37.468750000000007</v>
      </c>
      <c r="CP213" s="140" t="str">
        <f ca="1">IFERROR(INDEX('Current Jobs'!$W$11:$W$510, MATCH($CN213, 'Current Jobs'!$T$11:$T$510, 0)), "")</f>
        <v/>
      </c>
      <c r="CQ213" s="17" t="str">
        <f t="shared" ca="1" si="102"/>
        <v/>
      </c>
      <c r="CR213" s="17" t="str">
        <f t="shared" ca="1" si="104"/>
        <v/>
      </c>
      <c r="CS213" s="17" t="str">
        <f t="shared" ca="1" si="105"/>
        <v/>
      </c>
      <c r="CT213" s="17" t="str">
        <f t="shared" ca="1" si="105"/>
        <v/>
      </c>
      <c r="CV213" s="118" t="str" cm="1">
        <f t="array" aca="1" ref="CV213" ca="1">IF($CN213&gt;$CV$6, "", IFERROR(INDEX($BO$4:$BV$4, $BN$4, MATCH($CK213, $BO$8:$BV$8, 0)), 0))</f>
        <v/>
      </c>
      <c r="CX213" s="118" t="str">
        <f t="shared" ca="1" si="106"/>
        <v/>
      </c>
    </row>
    <row r="214" spans="88:102" hidden="1" x14ac:dyDescent="0.25">
      <c r="CJ214" s="89">
        <f t="shared" ca="1" si="103"/>
        <v>44869</v>
      </c>
      <c r="CK214" s="17" t="str">
        <f t="shared" ca="1" si="101"/>
        <v>Fri</v>
      </c>
      <c r="CL214" s="118" cm="1">
        <f t="array" aca="1" ref="CL214" ca="1">IFERROR(INDEX($BO$6:$BV$6, $BN$6, MATCH($CK214, $BO$8:$BV$8, 0)), 0)</f>
        <v>0.28385416666666663</v>
      </c>
      <c r="CN214" s="6">
        <f t="shared" ca="1" si="107"/>
        <v>5</v>
      </c>
      <c r="CO214" s="118">
        <f ca="1">SUMIF($CN$9:$CN214, $CN214, $CL$9:$CL$9)</f>
        <v>37.752604166666671</v>
      </c>
      <c r="CP214" s="140" t="str">
        <f ca="1">IFERROR(INDEX('Current Jobs'!$W$11:$W$510, MATCH($CN214, 'Current Jobs'!$T$11:$T$510, 0)), "")</f>
        <v/>
      </c>
      <c r="CQ214" s="17" t="str">
        <f t="shared" ca="1" si="102"/>
        <v/>
      </c>
      <c r="CR214" s="17" t="str">
        <f t="shared" ca="1" si="104"/>
        <v/>
      </c>
      <c r="CS214" s="17" t="str">
        <f t="shared" ca="1" si="105"/>
        <v/>
      </c>
      <c r="CT214" s="17" t="str">
        <f t="shared" ca="1" si="105"/>
        <v/>
      </c>
      <c r="CV214" s="118" t="str" cm="1">
        <f t="array" aca="1" ref="CV214" ca="1">IF($CN214&gt;$CV$6, "", IFERROR(INDEX($BO$4:$BV$4, $BN$4, MATCH($CK214, $BO$8:$BV$8, 0)), 0))</f>
        <v/>
      </c>
      <c r="CX214" s="118" t="str">
        <f t="shared" ca="1" si="106"/>
        <v/>
      </c>
    </row>
    <row r="215" spans="88:102" hidden="1" x14ac:dyDescent="0.25">
      <c r="CJ215" s="89">
        <f t="shared" ca="1" si="103"/>
        <v>44870</v>
      </c>
      <c r="CK215" s="17" t="str">
        <f t="shared" ca="1" si="101"/>
        <v>Sat</v>
      </c>
      <c r="CL215" s="118" cm="1">
        <f t="array" aca="1" ref="CL215" ca="1">IFERROR(INDEX($BO$6:$BV$6, $BN$6, MATCH($CK215, $BO$8:$BV$8, 0)), 0)</f>
        <v>0</v>
      </c>
      <c r="CN215" s="6">
        <f t="shared" ca="1" si="107"/>
        <v>5</v>
      </c>
      <c r="CO215" s="118">
        <f ca="1">SUMIF($CN$9:$CN215, $CN215, $CL$9:$CL$9)</f>
        <v>37.752604166666671</v>
      </c>
      <c r="CP215" s="140" t="str">
        <f ca="1">IFERROR(INDEX('Current Jobs'!$W$11:$W$510, MATCH($CN215, 'Current Jobs'!$T$11:$T$510, 0)), "")</f>
        <v/>
      </c>
      <c r="CQ215" s="17" t="str">
        <f t="shared" ca="1" si="102"/>
        <v/>
      </c>
      <c r="CR215" s="17" t="str">
        <f t="shared" ca="1" si="104"/>
        <v/>
      </c>
      <c r="CS215" s="17" t="str">
        <f t="shared" ca="1" si="105"/>
        <v/>
      </c>
      <c r="CT215" s="17" t="str">
        <f t="shared" ca="1" si="105"/>
        <v/>
      </c>
      <c r="CV215" s="118" t="str" cm="1">
        <f t="array" aca="1" ref="CV215" ca="1">IF($CN215&gt;$CV$6, "", IFERROR(INDEX($BO$4:$BV$4, $BN$4, MATCH($CK215, $BO$8:$BV$8, 0)), 0))</f>
        <v/>
      </c>
      <c r="CX215" s="118" t="str">
        <f t="shared" ca="1" si="106"/>
        <v/>
      </c>
    </row>
    <row r="216" spans="88:102" hidden="1" x14ac:dyDescent="0.25">
      <c r="CJ216" s="89">
        <f t="shared" ca="1" si="103"/>
        <v>44871</v>
      </c>
      <c r="CK216" s="17" t="str">
        <f t="shared" ca="1" si="101"/>
        <v>Sun</v>
      </c>
      <c r="CL216" s="118" cm="1">
        <f t="array" aca="1" ref="CL216" ca="1">IFERROR(INDEX($BO$6:$BV$6, $BN$6, MATCH($CK216, $BO$8:$BV$8, 0)), 0)</f>
        <v>0</v>
      </c>
      <c r="CN216" s="6">
        <f t="shared" ca="1" si="107"/>
        <v>5</v>
      </c>
      <c r="CO216" s="118">
        <f ca="1">SUMIF($CN$9:$CN216, $CN216, $CL$9:$CL$9)</f>
        <v>37.752604166666671</v>
      </c>
      <c r="CP216" s="140" t="str">
        <f ca="1">IFERROR(INDEX('Current Jobs'!$W$11:$W$510, MATCH($CN216, 'Current Jobs'!$T$11:$T$510, 0)), "")</f>
        <v/>
      </c>
      <c r="CQ216" s="17" t="str">
        <f t="shared" ca="1" si="102"/>
        <v/>
      </c>
      <c r="CR216" s="17" t="str">
        <f t="shared" ca="1" si="104"/>
        <v/>
      </c>
      <c r="CS216" s="17" t="str">
        <f t="shared" ca="1" si="105"/>
        <v/>
      </c>
      <c r="CT216" s="17" t="str">
        <f t="shared" ca="1" si="105"/>
        <v/>
      </c>
      <c r="CV216" s="118" t="str" cm="1">
        <f t="array" aca="1" ref="CV216" ca="1">IF($CN216&gt;$CV$6, "", IFERROR(INDEX($BO$4:$BV$4, $BN$4, MATCH($CK216, $BO$8:$BV$8, 0)), 0))</f>
        <v/>
      </c>
      <c r="CX216" s="118" t="str">
        <f t="shared" ca="1" si="106"/>
        <v/>
      </c>
    </row>
    <row r="217" spans="88:102" hidden="1" x14ac:dyDescent="0.25">
      <c r="CJ217" s="89">
        <f t="shared" ca="1" si="103"/>
        <v>44872</v>
      </c>
      <c r="CK217" s="17" t="str">
        <f t="shared" ca="1" si="101"/>
        <v>Mon</v>
      </c>
      <c r="CL217" s="118" cm="1">
        <f t="array" aca="1" ref="CL217" ca="1">IFERROR(INDEX($BO$6:$BV$6, $BN$6, MATCH($CK217, $BO$8:$BV$8, 0)), 0)</f>
        <v>0.28385416666666663</v>
      </c>
      <c r="CN217" s="6">
        <f t="shared" ca="1" si="107"/>
        <v>5</v>
      </c>
      <c r="CO217" s="118">
        <f ca="1">SUMIF($CN$9:$CN217, $CN217, $CL$9:$CL$9)</f>
        <v>38.036458333333336</v>
      </c>
      <c r="CP217" s="140" t="str">
        <f ca="1">IFERROR(INDEX('Current Jobs'!$W$11:$W$510, MATCH($CN217, 'Current Jobs'!$T$11:$T$510, 0)), "")</f>
        <v/>
      </c>
      <c r="CQ217" s="17" t="str">
        <f t="shared" ca="1" si="102"/>
        <v/>
      </c>
      <c r="CR217" s="17" t="str">
        <f t="shared" ca="1" si="104"/>
        <v/>
      </c>
      <c r="CS217" s="17" t="str">
        <f t="shared" ca="1" si="105"/>
        <v/>
      </c>
      <c r="CT217" s="17" t="str">
        <f t="shared" ca="1" si="105"/>
        <v/>
      </c>
      <c r="CV217" s="118" t="str" cm="1">
        <f t="array" aca="1" ref="CV217" ca="1">IF($CN217&gt;$CV$6, "", IFERROR(INDEX($BO$4:$BV$4, $BN$4, MATCH($CK217, $BO$8:$BV$8, 0)), 0))</f>
        <v/>
      </c>
      <c r="CX217" s="118" t="str">
        <f t="shared" ca="1" si="106"/>
        <v/>
      </c>
    </row>
    <row r="218" spans="88:102" hidden="1" x14ac:dyDescent="0.25">
      <c r="CJ218" s="89">
        <f t="shared" ca="1" si="103"/>
        <v>44873</v>
      </c>
      <c r="CK218" s="17" t="str">
        <f t="shared" ca="1" si="101"/>
        <v>Tue</v>
      </c>
      <c r="CL218" s="118" cm="1">
        <f t="array" aca="1" ref="CL218" ca="1">IFERROR(INDEX($BO$6:$BV$6, $BN$6, MATCH($CK218, $BO$8:$BV$8, 0)), 0)</f>
        <v>0.28385416666666663</v>
      </c>
      <c r="CN218" s="6">
        <f t="shared" ca="1" si="107"/>
        <v>5</v>
      </c>
      <c r="CO218" s="118">
        <f ca="1">SUMIF($CN$9:$CN218, $CN218, $CL$9:$CL$9)</f>
        <v>38.3203125</v>
      </c>
      <c r="CP218" s="140" t="str">
        <f ca="1">IFERROR(INDEX('Current Jobs'!$W$11:$W$510, MATCH($CN218, 'Current Jobs'!$T$11:$T$510, 0)), "")</f>
        <v/>
      </c>
      <c r="CQ218" s="17" t="str">
        <f t="shared" ca="1" si="102"/>
        <v/>
      </c>
      <c r="CR218" s="17" t="str">
        <f t="shared" ca="1" si="104"/>
        <v/>
      </c>
      <c r="CS218" s="17" t="str">
        <f t="shared" ca="1" si="105"/>
        <v/>
      </c>
      <c r="CT218" s="17" t="str">
        <f t="shared" ca="1" si="105"/>
        <v/>
      </c>
      <c r="CV218" s="118" t="str" cm="1">
        <f t="array" aca="1" ref="CV218" ca="1">IF($CN218&gt;$CV$6, "", IFERROR(INDEX($BO$4:$BV$4, $BN$4, MATCH($CK218, $BO$8:$BV$8, 0)), 0))</f>
        <v/>
      </c>
      <c r="CX218" s="118" t="str">
        <f t="shared" ca="1" si="106"/>
        <v/>
      </c>
    </row>
    <row r="219" spans="88:102" hidden="1" x14ac:dyDescent="0.25">
      <c r="CJ219" s="89">
        <f t="shared" ca="1" si="103"/>
        <v>44874</v>
      </c>
      <c r="CK219" s="17" t="str">
        <f t="shared" ca="1" si="101"/>
        <v>Wed</v>
      </c>
      <c r="CL219" s="118" cm="1">
        <f t="array" aca="1" ref="CL219" ca="1">IFERROR(INDEX($BO$6:$BV$6, $BN$6, MATCH($CK219, $BO$8:$BV$8, 0)), 0)</f>
        <v>0.28385416666666663</v>
      </c>
      <c r="CN219" s="6">
        <f t="shared" ca="1" si="107"/>
        <v>5</v>
      </c>
      <c r="CO219" s="118">
        <f ca="1">SUMIF($CN$9:$CN219, $CN219, $CL$9:$CL$9)</f>
        <v>38.604166666666664</v>
      </c>
      <c r="CP219" s="140" t="str">
        <f ca="1">IFERROR(INDEX('Current Jobs'!$W$11:$W$510, MATCH($CN219, 'Current Jobs'!$T$11:$T$510, 0)), "")</f>
        <v/>
      </c>
      <c r="CQ219" s="17" t="str">
        <f t="shared" ca="1" si="102"/>
        <v/>
      </c>
      <c r="CR219" s="17" t="str">
        <f t="shared" ca="1" si="104"/>
        <v/>
      </c>
      <c r="CS219" s="17" t="str">
        <f t="shared" ca="1" si="105"/>
        <v/>
      </c>
      <c r="CT219" s="17" t="str">
        <f t="shared" ca="1" si="105"/>
        <v/>
      </c>
      <c r="CV219" s="118" t="str" cm="1">
        <f t="array" aca="1" ref="CV219" ca="1">IF($CN219&gt;$CV$6, "", IFERROR(INDEX($BO$4:$BV$4, $BN$4, MATCH($CK219, $BO$8:$BV$8, 0)), 0))</f>
        <v/>
      </c>
      <c r="CX219" s="118" t="str">
        <f t="shared" ca="1" si="106"/>
        <v/>
      </c>
    </row>
    <row r="220" spans="88:102" hidden="1" x14ac:dyDescent="0.25">
      <c r="CJ220" s="89">
        <f t="shared" ca="1" si="103"/>
        <v>44875</v>
      </c>
      <c r="CK220" s="17" t="str">
        <f t="shared" ca="1" si="101"/>
        <v>Thu</v>
      </c>
      <c r="CL220" s="118" cm="1">
        <f t="array" aca="1" ref="CL220" ca="1">IFERROR(INDEX($BO$6:$BV$6, $BN$6, MATCH($CK220, $BO$8:$BV$8, 0)), 0)</f>
        <v>0.28385416666666663</v>
      </c>
      <c r="CN220" s="6">
        <f t="shared" ca="1" si="107"/>
        <v>5</v>
      </c>
      <c r="CO220" s="118">
        <f ca="1">SUMIF($CN$9:$CN220, $CN220, $CL$9:$CL$9)</f>
        <v>38.888020833333329</v>
      </c>
      <c r="CP220" s="140" t="str">
        <f ca="1">IFERROR(INDEX('Current Jobs'!$W$11:$W$510, MATCH($CN220, 'Current Jobs'!$T$11:$T$510, 0)), "")</f>
        <v/>
      </c>
      <c r="CQ220" s="17" t="str">
        <f t="shared" ca="1" si="102"/>
        <v/>
      </c>
      <c r="CR220" s="17" t="str">
        <f t="shared" ca="1" si="104"/>
        <v/>
      </c>
      <c r="CS220" s="17" t="str">
        <f t="shared" ca="1" si="105"/>
        <v/>
      </c>
      <c r="CT220" s="17" t="str">
        <f t="shared" ca="1" si="105"/>
        <v/>
      </c>
      <c r="CV220" s="118" t="str" cm="1">
        <f t="array" aca="1" ref="CV220" ca="1">IF($CN220&gt;$CV$6, "", IFERROR(INDEX($BO$4:$BV$4, $BN$4, MATCH($CK220, $BO$8:$BV$8, 0)), 0))</f>
        <v/>
      </c>
      <c r="CX220" s="118" t="str">
        <f t="shared" ca="1" si="106"/>
        <v/>
      </c>
    </row>
    <row r="221" spans="88:102" hidden="1" x14ac:dyDescent="0.25">
      <c r="CJ221" s="89">
        <f t="shared" ca="1" si="103"/>
        <v>44876</v>
      </c>
      <c r="CK221" s="17" t="str">
        <f t="shared" ca="1" si="101"/>
        <v>Fri</v>
      </c>
      <c r="CL221" s="118" cm="1">
        <f t="array" aca="1" ref="CL221" ca="1">IFERROR(INDEX($BO$6:$BV$6, $BN$6, MATCH($CK221, $BO$8:$BV$8, 0)), 0)</f>
        <v>0.28385416666666663</v>
      </c>
      <c r="CN221" s="6">
        <f t="shared" ca="1" si="107"/>
        <v>5</v>
      </c>
      <c r="CO221" s="118">
        <f ca="1">SUMIF($CN$9:$CN221, $CN221, $CL$9:$CL$9)</f>
        <v>39.171874999999993</v>
      </c>
      <c r="CP221" s="140" t="str">
        <f ca="1">IFERROR(INDEX('Current Jobs'!$W$11:$W$510, MATCH($CN221, 'Current Jobs'!$T$11:$T$510, 0)), "")</f>
        <v/>
      </c>
      <c r="CQ221" s="17" t="str">
        <f t="shared" ca="1" si="102"/>
        <v/>
      </c>
      <c r="CR221" s="17" t="str">
        <f t="shared" ca="1" si="104"/>
        <v/>
      </c>
      <c r="CS221" s="17" t="str">
        <f t="shared" ca="1" si="105"/>
        <v/>
      </c>
      <c r="CT221" s="17" t="str">
        <f t="shared" ca="1" si="105"/>
        <v/>
      </c>
      <c r="CV221" s="118" t="str" cm="1">
        <f t="array" aca="1" ref="CV221" ca="1">IF($CN221&gt;$CV$6, "", IFERROR(INDEX($BO$4:$BV$4, $BN$4, MATCH($CK221, $BO$8:$BV$8, 0)), 0))</f>
        <v/>
      </c>
      <c r="CX221" s="118" t="str">
        <f t="shared" ca="1" si="106"/>
        <v/>
      </c>
    </row>
    <row r="222" spans="88:102" hidden="1" x14ac:dyDescent="0.25">
      <c r="CJ222" s="89">
        <f t="shared" ca="1" si="103"/>
        <v>44877</v>
      </c>
      <c r="CK222" s="17" t="str">
        <f t="shared" ca="1" si="101"/>
        <v>Sat</v>
      </c>
      <c r="CL222" s="118" cm="1">
        <f t="array" aca="1" ref="CL222" ca="1">IFERROR(INDEX($BO$6:$BV$6, $BN$6, MATCH($CK222, $BO$8:$BV$8, 0)), 0)</f>
        <v>0</v>
      </c>
      <c r="CN222" s="6">
        <f t="shared" ca="1" si="107"/>
        <v>5</v>
      </c>
      <c r="CO222" s="118">
        <f ca="1">SUMIF($CN$9:$CN222, $CN222, $CL$9:$CL$9)</f>
        <v>39.171874999999993</v>
      </c>
      <c r="CP222" s="140" t="str">
        <f ca="1">IFERROR(INDEX('Current Jobs'!$W$11:$W$510, MATCH($CN222, 'Current Jobs'!$T$11:$T$510, 0)), "")</f>
        <v/>
      </c>
      <c r="CQ222" s="17" t="str">
        <f t="shared" ca="1" si="102"/>
        <v/>
      </c>
      <c r="CR222" s="17" t="str">
        <f t="shared" ca="1" si="104"/>
        <v/>
      </c>
      <c r="CS222" s="17" t="str">
        <f t="shared" ca="1" si="105"/>
        <v/>
      </c>
      <c r="CT222" s="17" t="str">
        <f t="shared" ca="1" si="105"/>
        <v/>
      </c>
      <c r="CV222" s="118" t="str" cm="1">
        <f t="array" aca="1" ref="CV222" ca="1">IF($CN222&gt;$CV$6, "", IFERROR(INDEX($BO$4:$BV$4, $BN$4, MATCH($CK222, $BO$8:$BV$8, 0)), 0))</f>
        <v/>
      </c>
      <c r="CX222" s="118" t="str">
        <f t="shared" ca="1" si="106"/>
        <v/>
      </c>
    </row>
    <row r="223" spans="88:102" hidden="1" x14ac:dyDescent="0.25">
      <c r="CJ223" s="89">
        <f t="shared" ca="1" si="103"/>
        <v>44878</v>
      </c>
      <c r="CK223" s="17" t="str">
        <f t="shared" ca="1" si="101"/>
        <v>Sun</v>
      </c>
      <c r="CL223" s="118" cm="1">
        <f t="array" aca="1" ref="CL223" ca="1">IFERROR(INDEX($BO$6:$BV$6, $BN$6, MATCH($CK223, $BO$8:$BV$8, 0)), 0)</f>
        <v>0</v>
      </c>
      <c r="CN223" s="6">
        <f t="shared" ca="1" si="107"/>
        <v>5</v>
      </c>
      <c r="CO223" s="118">
        <f ca="1">SUMIF($CN$9:$CN223, $CN223, $CL$9:$CL$9)</f>
        <v>39.171874999999993</v>
      </c>
      <c r="CP223" s="140" t="str">
        <f ca="1">IFERROR(INDEX('Current Jobs'!$W$11:$W$510, MATCH($CN223, 'Current Jobs'!$T$11:$T$510, 0)), "")</f>
        <v/>
      </c>
      <c r="CQ223" s="17" t="str">
        <f t="shared" ca="1" si="102"/>
        <v/>
      </c>
      <c r="CR223" s="17" t="str">
        <f t="shared" ca="1" si="104"/>
        <v/>
      </c>
      <c r="CS223" s="17" t="str">
        <f t="shared" ca="1" si="105"/>
        <v/>
      </c>
      <c r="CT223" s="17" t="str">
        <f t="shared" ca="1" si="105"/>
        <v/>
      </c>
      <c r="CV223" s="118" t="str" cm="1">
        <f t="array" aca="1" ref="CV223" ca="1">IF($CN223&gt;$CV$6, "", IFERROR(INDEX($BO$4:$BV$4, $BN$4, MATCH($CK223, $BO$8:$BV$8, 0)), 0))</f>
        <v/>
      </c>
      <c r="CX223" s="118" t="str">
        <f t="shared" ca="1" si="106"/>
        <v/>
      </c>
    </row>
    <row r="224" spans="88:102" hidden="1" x14ac:dyDescent="0.25">
      <c r="CJ224" s="89">
        <f t="shared" ca="1" si="103"/>
        <v>44879</v>
      </c>
      <c r="CK224" s="17" t="str">
        <f t="shared" ca="1" si="101"/>
        <v>Mon</v>
      </c>
      <c r="CL224" s="118" cm="1">
        <f t="array" aca="1" ref="CL224" ca="1">IFERROR(INDEX($BO$6:$BV$6, $BN$6, MATCH($CK224, $BO$8:$BV$8, 0)), 0)</f>
        <v>0.28385416666666663</v>
      </c>
      <c r="CN224" s="6">
        <f t="shared" ca="1" si="107"/>
        <v>5</v>
      </c>
      <c r="CO224" s="118">
        <f ca="1">SUMIF($CN$9:$CN224, $CN224, $CL$9:$CL$9)</f>
        <v>39.455729166666657</v>
      </c>
      <c r="CP224" s="140" t="str">
        <f ca="1">IFERROR(INDEX('Current Jobs'!$W$11:$W$510, MATCH($CN224, 'Current Jobs'!$T$11:$T$510, 0)), "")</f>
        <v/>
      </c>
      <c r="CQ224" s="17" t="str">
        <f t="shared" ca="1" si="102"/>
        <v/>
      </c>
      <c r="CR224" s="17" t="str">
        <f t="shared" ca="1" si="104"/>
        <v/>
      </c>
      <c r="CS224" s="17" t="str">
        <f t="shared" ca="1" si="105"/>
        <v/>
      </c>
      <c r="CT224" s="17" t="str">
        <f t="shared" ca="1" si="105"/>
        <v/>
      </c>
      <c r="CV224" s="118" t="str" cm="1">
        <f t="array" aca="1" ref="CV224" ca="1">IF($CN224&gt;$CV$6, "", IFERROR(INDEX($BO$4:$BV$4, $BN$4, MATCH($CK224, $BO$8:$BV$8, 0)), 0))</f>
        <v/>
      </c>
      <c r="CX224" s="118" t="str">
        <f t="shared" ca="1" si="106"/>
        <v/>
      </c>
    </row>
    <row r="225" spans="88:102" hidden="1" x14ac:dyDescent="0.25">
      <c r="CJ225" s="89">
        <f t="shared" ca="1" si="103"/>
        <v>44880</v>
      </c>
      <c r="CK225" s="17" t="str">
        <f t="shared" ca="1" si="101"/>
        <v>Tue</v>
      </c>
      <c r="CL225" s="118" cm="1">
        <f t="array" aca="1" ref="CL225" ca="1">IFERROR(INDEX($BO$6:$BV$6, $BN$6, MATCH($CK225, $BO$8:$BV$8, 0)), 0)</f>
        <v>0.28385416666666663</v>
      </c>
      <c r="CN225" s="6">
        <f t="shared" ca="1" si="107"/>
        <v>5</v>
      </c>
      <c r="CO225" s="118">
        <f ca="1">SUMIF($CN$9:$CN225, $CN225, $CL$9:$CL$9)</f>
        <v>39.739583333333321</v>
      </c>
      <c r="CP225" s="140" t="str">
        <f ca="1">IFERROR(INDEX('Current Jobs'!$W$11:$W$510, MATCH($CN225, 'Current Jobs'!$T$11:$T$510, 0)), "")</f>
        <v/>
      </c>
      <c r="CQ225" s="17" t="str">
        <f t="shared" ca="1" si="102"/>
        <v/>
      </c>
      <c r="CR225" s="17" t="str">
        <f t="shared" ca="1" si="104"/>
        <v/>
      </c>
      <c r="CS225" s="17" t="str">
        <f t="shared" ca="1" si="105"/>
        <v/>
      </c>
      <c r="CT225" s="17" t="str">
        <f t="shared" ca="1" si="105"/>
        <v/>
      </c>
      <c r="CV225" s="118" t="str" cm="1">
        <f t="array" aca="1" ref="CV225" ca="1">IF($CN225&gt;$CV$6, "", IFERROR(INDEX($BO$4:$BV$4, $BN$4, MATCH($CK225, $BO$8:$BV$8, 0)), 0))</f>
        <v/>
      </c>
      <c r="CX225" s="118" t="str">
        <f t="shared" ca="1" si="106"/>
        <v/>
      </c>
    </row>
    <row r="226" spans="88:102" hidden="1" x14ac:dyDescent="0.25">
      <c r="CJ226" s="89">
        <f t="shared" ca="1" si="103"/>
        <v>44881</v>
      </c>
      <c r="CK226" s="17" t="str">
        <f t="shared" ca="1" si="101"/>
        <v>Wed</v>
      </c>
      <c r="CL226" s="118" cm="1">
        <f t="array" aca="1" ref="CL226" ca="1">IFERROR(INDEX($BO$6:$BV$6, $BN$6, MATCH($CK226, $BO$8:$BV$8, 0)), 0)</f>
        <v>0.28385416666666663</v>
      </c>
      <c r="CN226" s="6">
        <f t="shared" ca="1" si="107"/>
        <v>5</v>
      </c>
      <c r="CO226" s="118">
        <f ca="1">SUMIF($CN$9:$CN226, $CN226, $CL$9:$CL$9)</f>
        <v>40.023437499999986</v>
      </c>
      <c r="CP226" s="140" t="str">
        <f ca="1">IFERROR(INDEX('Current Jobs'!$W$11:$W$510, MATCH($CN226, 'Current Jobs'!$T$11:$T$510, 0)), "")</f>
        <v/>
      </c>
      <c r="CQ226" s="17" t="str">
        <f t="shared" ca="1" si="102"/>
        <v/>
      </c>
      <c r="CR226" s="17" t="str">
        <f t="shared" ca="1" si="104"/>
        <v/>
      </c>
      <c r="CS226" s="17" t="str">
        <f t="shared" ca="1" si="105"/>
        <v/>
      </c>
      <c r="CT226" s="17" t="str">
        <f t="shared" ca="1" si="105"/>
        <v/>
      </c>
      <c r="CV226" s="118" t="str" cm="1">
        <f t="array" aca="1" ref="CV226" ca="1">IF($CN226&gt;$CV$6, "", IFERROR(INDEX($BO$4:$BV$4, $BN$4, MATCH($CK226, $BO$8:$BV$8, 0)), 0))</f>
        <v/>
      </c>
      <c r="CX226" s="118" t="str">
        <f t="shared" ca="1" si="106"/>
        <v/>
      </c>
    </row>
    <row r="227" spans="88:102" hidden="1" x14ac:dyDescent="0.25">
      <c r="CJ227" s="89">
        <f t="shared" ca="1" si="103"/>
        <v>44882</v>
      </c>
      <c r="CK227" s="17" t="str">
        <f t="shared" ca="1" si="101"/>
        <v>Thu</v>
      </c>
      <c r="CL227" s="118" cm="1">
        <f t="array" aca="1" ref="CL227" ca="1">IFERROR(INDEX($BO$6:$BV$6, $BN$6, MATCH($CK227, $BO$8:$BV$8, 0)), 0)</f>
        <v>0.28385416666666663</v>
      </c>
      <c r="CN227" s="6">
        <f t="shared" ca="1" si="107"/>
        <v>5</v>
      </c>
      <c r="CO227" s="118">
        <f ca="1">SUMIF($CN$9:$CN227, $CN227, $CL$9:$CL$9)</f>
        <v>40.30729166666665</v>
      </c>
      <c r="CP227" s="140" t="str">
        <f ca="1">IFERROR(INDEX('Current Jobs'!$W$11:$W$510, MATCH($CN227, 'Current Jobs'!$T$11:$T$510, 0)), "")</f>
        <v/>
      </c>
      <c r="CQ227" s="17" t="str">
        <f t="shared" ca="1" si="102"/>
        <v/>
      </c>
      <c r="CR227" s="17" t="str">
        <f t="shared" ca="1" si="104"/>
        <v/>
      </c>
      <c r="CS227" s="17" t="str">
        <f t="shared" ca="1" si="105"/>
        <v/>
      </c>
      <c r="CT227" s="17" t="str">
        <f t="shared" ca="1" si="105"/>
        <v/>
      </c>
      <c r="CV227" s="118" t="str" cm="1">
        <f t="array" aca="1" ref="CV227" ca="1">IF($CN227&gt;$CV$6, "", IFERROR(INDEX($BO$4:$BV$4, $BN$4, MATCH($CK227, $BO$8:$BV$8, 0)), 0))</f>
        <v/>
      </c>
      <c r="CX227" s="118" t="str">
        <f t="shared" ca="1" si="106"/>
        <v/>
      </c>
    </row>
    <row r="228" spans="88:102" hidden="1" x14ac:dyDescent="0.25">
      <c r="CJ228" s="89">
        <f t="shared" ca="1" si="103"/>
        <v>44883</v>
      </c>
      <c r="CK228" s="17" t="str">
        <f t="shared" ca="1" si="101"/>
        <v>Fri</v>
      </c>
      <c r="CL228" s="118" cm="1">
        <f t="array" aca="1" ref="CL228" ca="1">IFERROR(INDEX($BO$6:$BV$6, $BN$6, MATCH($CK228, $BO$8:$BV$8, 0)), 0)</f>
        <v>0.28385416666666663</v>
      </c>
      <c r="CN228" s="6">
        <f t="shared" ca="1" si="107"/>
        <v>5</v>
      </c>
      <c r="CO228" s="118">
        <f ca="1">SUMIF($CN$9:$CN228, $CN228, $CL$9:$CL$9)</f>
        <v>40.591145833333314</v>
      </c>
      <c r="CP228" s="140" t="str">
        <f ca="1">IFERROR(INDEX('Current Jobs'!$W$11:$W$510, MATCH($CN228, 'Current Jobs'!$T$11:$T$510, 0)), "")</f>
        <v/>
      </c>
      <c r="CQ228" s="17" t="str">
        <f t="shared" ca="1" si="102"/>
        <v/>
      </c>
      <c r="CR228" s="17" t="str">
        <f t="shared" ca="1" si="104"/>
        <v/>
      </c>
      <c r="CS228" s="17" t="str">
        <f t="shared" ca="1" si="105"/>
        <v/>
      </c>
      <c r="CT228" s="17" t="str">
        <f t="shared" ca="1" si="105"/>
        <v/>
      </c>
      <c r="CV228" s="118" t="str" cm="1">
        <f t="array" aca="1" ref="CV228" ca="1">IF($CN228&gt;$CV$6, "", IFERROR(INDEX($BO$4:$BV$4, $BN$4, MATCH($CK228, $BO$8:$BV$8, 0)), 0))</f>
        <v/>
      </c>
      <c r="CX228" s="118" t="str">
        <f t="shared" ca="1" si="106"/>
        <v/>
      </c>
    </row>
    <row r="229" spans="88:102" hidden="1" x14ac:dyDescent="0.25">
      <c r="CJ229" s="89">
        <f t="shared" ca="1" si="103"/>
        <v>44884</v>
      </c>
      <c r="CK229" s="17" t="str">
        <f t="shared" ca="1" si="101"/>
        <v>Sat</v>
      </c>
      <c r="CL229" s="118" cm="1">
        <f t="array" aca="1" ref="CL229" ca="1">IFERROR(INDEX($BO$6:$BV$6, $BN$6, MATCH($CK229, $BO$8:$BV$8, 0)), 0)</f>
        <v>0</v>
      </c>
      <c r="CN229" s="6">
        <f t="shared" ca="1" si="107"/>
        <v>5</v>
      </c>
      <c r="CO229" s="118">
        <f ca="1">SUMIF($CN$9:$CN229, $CN229, $CL$9:$CL$9)</f>
        <v>40.591145833333314</v>
      </c>
      <c r="CP229" s="140" t="str">
        <f ca="1">IFERROR(INDEX('Current Jobs'!$W$11:$W$510, MATCH($CN229, 'Current Jobs'!$T$11:$T$510, 0)), "")</f>
        <v/>
      </c>
      <c r="CQ229" s="17" t="str">
        <f t="shared" ca="1" si="102"/>
        <v/>
      </c>
      <c r="CR229" s="17" t="str">
        <f t="shared" ca="1" si="104"/>
        <v/>
      </c>
      <c r="CS229" s="17" t="str">
        <f t="shared" ca="1" si="105"/>
        <v/>
      </c>
      <c r="CT229" s="17" t="str">
        <f t="shared" ca="1" si="105"/>
        <v/>
      </c>
      <c r="CV229" s="118" t="str" cm="1">
        <f t="array" aca="1" ref="CV229" ca="1">IF($CN229&gt;$CV$6, "", IFERROR(INDEX($BO$4:$BV$4, $BN$4, MATCH($CK229, $BO$8:$BV$8, 0)), 0))</f>
        <v/>
      </c>
      <c r="CX229" s="118" t="str">
        <f t="shared" ca="1" si="106"/>
        <v/>
      </c>
    </row>
    <row r="230" spans="88:102" hidden="1" x14ac:dyDescent="0.25">
      <c r="CJ230" s="89">
        <f t="shared" ca="1" si="103"/>
        <v>44885</v>
      </c>
      <c r="CK230" s="17" t="str">
        <f t="shared" ca="1" si="101"/>
        <v>Sun</v>
      </c>
      <c r="CL230" s="118" cm="1">
        <f t="array" aca="1" ref="CL230" ca="1">IFERROR(INDEX($BO$6:$BV$6, $BN$6, MATCH($CK230, $BO$8:$BV$8, 0)), 0)</f>
        <v>0</v>
      </c>
      <c r="CN230" s="6">
        <f t="shared" ca="1" si="107"/>
        <v>5</v>
      </c>
      <c r="CO230" s="118">
        <f ca="1">SUMIF($CN$9:$CN230, $CN230, $CL$9:$CL$9)</f>
        <v>40.591145833333314</v>
      </c>
      <c r="CP230" s="140" t="str">
        <f ca="1">IFERROR(INDEX('Current Jobs'!$W$11:$W$510, MATCH($CN230, 'Current Jobs'!$T$11:$T$510, 0)), "")</f>
        <v/>
      </c>
      <c r="CQ230" s="17" t="str">
        <f t="shared" ca="1" si="102"/>
        <v/>
      </c>
      <c r="CR230" s="17" t="str">
        <f t="shared" ca="1" si="104"/>
        <v/>
      </c>
      <c r="CS230" s="17" t="str">
        <f t="shared" ca="1" si="105"/>
        <v/>
      </c>
      <c r="CT230" s="17" t="str">
        <f t="shared" ca="1" si="105"/>
        <v/>
      </c>
      <c r="CV230" s="118" t="str" cm="1">
        <f t="array" aca="1" ref="CV230" ca="1">IF($CN230&gt;$CV$6, "", IFERROR(INDEX($BO$4:$BV$4, $BN$4, MATCH($CK230, $BO$8:$BV$8, 0)), 0))</f>
        <v/>
      </c>
      <c r="CX230" s="118" t="str">
        <f t="shared" ca="1" si="106"/>
        <v/>
      </c>
    </row>
    <row r="231" spans="88:102" hidden="1" x14ac:dyDescent="0.25">
      <c r="CJ231" s="89">
        <f t="shared" ca="1" si="103"/>
        <v>44886</v>
      </c>
      <c r="CK231" s="17" t="str">
        <f t="shared" ca="1" si="101"/>
        <v>Mon</v>
      </c>
      <c r="CL231" s="118" cm="1">
        <f t="array" aca="1" ref="CL231" ca="1">IFERROR(INDEX($BO$6:$BV$6, $BN$6, MATCH($CK231, $BO$8:$BV$8, 0)), 0)</f>
        <v>0.28385416666666663</v>
      </c>
      <c r="CN231" s="6">
        <f t="shared" ca="1" si="107"/>
        <v>5</v>
      </c>
      <c r="CO231" s="118">
        <f ca="1">SUMIF($CN$9:$CN231, $CN231, $CL$9:$CL$9)</f>
        <v>40.874999999999979</v>
      </c>
      <c r="CP231" s="140" t="str">
        <f ca="1">IFERROR(INDEX('Current Jobs'!$W$11:$W$510, MATCH($CN231, 'Current Jobs'!$T$11:$T$510, 0)), "")</f>
        <v/>
      </c>
      <c r="CQ231" s="17" t="str">
        <f t="shared" ca="1" si="102"/>
        <v/>
      </c>
      <c r="CR231" s="17" t="str">
        <f t="shared" ca="1" si="104"/>
        <v/>
      </c>
      <c r="CS231" s="17" t="str">
        <f t="shared" ca="1" si="105"/>
        <v/>
      </c>
      <c r="CT231" s="17" t="str">
        <f t="shared" ca="1" si="105"/>
        <v/>
      </c>
      <c r="CV231" s="118" t="str" cm="1">
        <f t="array" aca="1" ref="CV231" ca="1">IF($CN231&gt;$CV$6, "", IFERROR(INDEX($BO$4:$BV$4, $BN$4, MATCH($CK231, $BO$8:$BV$8, 0)), 0))</f>
        <v/>
      </c>
      <c r="CX231" s="118" t="str">
        <f t="shared" ca="1" si="106"/>
        <v/>
      </c>
    </row>
    <row r="232" spans="88:102" hidden="1" x14ac:dyDescent="0.25">
      <c r="CJ232" s="89">
        <f t="shared" ca="1" si="103"/>
        <v>44887</v>
      </c>
      <c r="CK232" s="17" t="str">
        <f t="shared" ca="1" si="101"/>
        <v>Tue</v>
      </c>
      <c r="CL232" s="118" cm="1">
        <f t="array" aca="1" ref="CL232" ca="1">IFERROR(INDEX($BO$6:$BV$6, $BN$6, MATCH($CK232, $BO$8:$BV$8, 0)), 0)</f>
        <v>0.28385416666666663</v>
      </c>
      <c r="CN232" s="6">
        <f t="shared" ca="1" si="107"/>
        <v>5</v>
      </c>
      <c r="CO232" s="118">
        <f ca="1">SUMIF($CN$9:$CN232, $CN232, $CL$9:$CL$9)</f>
        <v>41.158854166666643</v>
      </c>
      <c r="CP232" s="140" t="str">
        <f ca="1">IFERROR(INDEX('Current Jobs'!$W$11:$W$510, MATCH($CN232, 'Current Jobs'!$T$11:$T$510, 0)), "")</f>
        <v/>
      </c>
      <c r="CQ232" s="17" t="str">
        <f t="shared" ca="1" si="102"/>
        <v/>
      </c>
      <c r="CR232" s="17" t="str">
        <f t="shared" ca="1" si="104"/>
        <v/>
      </c>
      <c r="CS232" s="17" t="str">
        <f t="shared" ca="1" si="105"/>
        <v/>
      </c>
      <c r="CT232" s="17" t="str">
        <f t="shared" ca="1" si="105"/>
        <v/>
      </c>
      <c r="CV232" s="118" t="str" cm="1">
        <f t="array" aca="1" ref="CV232" ca="1">IF($CN232&gt;$CV$6, "", IFERROR(INDEX($BO$4:$BV$4, $BN$4, MATCH($CK232, $BO$8:$BV$8, 0)), 0))</f>
        <v/>
      </c>
      <c r="CX232" s="118" t="str">
        <f t="shared" ca="1" si="106"/>
        <v/>
      </c>
    </row>
    <row r="233" spans="88:102" hidden="1" x14ac:dyDescent="0.25">
      <c r="CJ233" s="89">
        <f t="shared" ca="1" si="103"/>
        <v>44888</v>
      </c>
      <c r="CK233" s="17" t="str">
        <f t="shared" ca="1" si="101"/>
        <v>Wed</v>
      </c>
      <c r="CL233" s="118" cm="1">
        <f t="array" aca="1" ref="CL233" ca="1">IFERROR(INDEX($BO$6:$BV$6, $BN$6, MATCH($CK233, $BO$8:$BV$8, 0)), 0)</f>
        <v>0.28385416666666663</v>
      </c>
      <c r="CN233" s="6">
        <f t="shared" ca="1" si="107"/>
        <v>5</v>
      </c>
      <c r="CO233" s="118">
        <f ca="1">SUMIF($CN$9:$CN233, $CN233, $CL$9:$CL$9)</f>
        <v>41.442708333333307</v>
      </c>
      <c r="CP233" s="140" t="str">
        <f ca="1">IFERROR(INDEX('Current Jobs'!$W$11:$W$510, MATCH($CN233, 'Current Jobs'!$T$11:$T$510, 0)), "")</f>
        <v/>
      </c>
      <c r="CQ233" s="17" t="str">
        <f t="shared" ca="1" si="102"/>
        <v/>
      </c>
      <c r="CR233" s="17" t="str">
        <f t="shared" ca="1" si="104"/>
        <v/>
      </c>
      <c r="CS233" s="17" t="str">
        <f t="shared" ca="1" si="105"/>
        <v/>
      </c>
      <c r="CT233" s="17" t="str">
        <f t="shared" ca="1" si="105"/>
        <v/>
      </c>
      <c r="CV233" s="118" t="str" cm="1">
        <f t="array" aca="1" ref="CV233" ca="1">IF($CN233&gt;$CV$6, "", IFERROR(INDEX($BO$4:$BV$4, $BN$4, MATCH($CK233, $BO$8:$BV$8, 0)), 0))</f>
        <v/>
      </c>
      <c r="CX233" s="118" t="str">
        <f t="shared" ca="1" si="106"/>
        <v/>
      </c>
    </row>
    <row r="234" spans="88:102" hidden="1" x14ac:dyDescent="0.25">
      <c r="CJ234" s="89">
        <f t="shared" ca="1" si="103"/>
        <v>44889</v>
      </c>
      <c r="CK234" s="17" t="str">
        <f t="shared" ca="1" si="101"/>
        <v>Thu</v>
      </c>
      <c r="CL234" s="118" cm="1">
        <f t="array" aca="1" ref="CL234" ca="1">IFERROR(INDEX($BO$6:$BV$6, $BN$6, MATCH($CK234, $BO$8:$BV$8, 0)), 0)</f>
        <v>0.28385416666666663</v>
      </c>
      <c r="CN234" s="6">
        <f t="shared" ca="1" si="107"/>
        <v>5</v>
      </c>
      <c r="CO234" s="118">
        <f ca="1">SUMIF($CN$9:$CN234, $CN234, $CL$9:$CL$9)</f>
        <v>41.726562499999972</v>
      </c>
      <c r="CP234" s="140" t="str">
        <f ca="1">IFERROR(INDEX('Current Jobs'!$W$11:$W$510, MATCH($CN234, 'Current Jobs'!$T$11:$T$510, 0)), "")</f>
        <v/>
      </c>
      <c r="CQ234" s="17" t="str">
        <f t="shared" ca="1" si="102"/>
        <v/>
      </c>
      <c r="CR234" s="17" t="str">
        <f t="shared" ca="1" si="104"/>
        <v/>
      </c>
      <c r="CS234" s="17" t="str">
        <f t="shared" ca="1" si="105"/>
        <v/>
      </c>
      <c r="CT234" s="17" t="str">
        <f t="shared" ca="1" si="105"/>
        <v/>
      </c>
      <c r="CV234" s="118" t="str" cm="1">
        <f t="array" aca="1" ref="CV234" ca="1">IF($CN234&gt;$CV$6, "", IFERROR(INDEX($BO$4:$BV$4, $BN$4, MATCH($CK234, $BO$8:$BV$8, 0)), 0))</f>
        <v/>
      </c>
      <c r="CX234" s="118" t="str">
        <f t="shared" ca="1" si="106"/>
        <v/>
      </c>
    </row>
    <row r="235" spans="88:102" hidden="1" x14ac:dyDescent="0.25">
      <c r="CJ235" s="89">
        <f t="shared" ca="1" si="103"/>
        <v>44890</v>
      </c>
      <c r="CK235" s="17" t="str">
        <f t="shared" ca="1" si="101"/>
        <v>Fri</v>
      </c>
      <c r="CL235" s="118" cm="1">
        <f t="array" aca="1" ref="CL235" ca="1">IFERROR(INDEX($BO$6:$BV$6, $BN$6, MATCH($CK235, $BO$8:$BV$8, 0)), 0)</f>
        <v>0.28385416666666663</v>
      </c>
      <c r="CN235" s="6">
        <f t="shared" ca="1" si="107"/>
        <v>5</v>
      </c>
      <c r="CO235" s="118">
        <f ca="1">SUMIF($CN$9:$CN235, $CN235, $CL$9:$CL$9)</f>
        <v>42.010416666666636</v>
      </c>
      <c r="CP235" s="140" t="str">
        <f ca="1">IFERROR(INDEX('Current Jobs'!$W$11:$W$510, MATCH($CN235, 'Current Jobs'!$T$11:$T$510, 0)), "")</f>
        <v/>
      </c>
      <c r="CQ235" s="17" t="str">
        <f t="shared" ca="1" si="102"/>
        <v/>
      </c>
      <c r="CR235" s="17" t="str">
        <f t="shared" ca="1" si="104"/>
        <v/>
      </c>
      <c r="CS235" s="17" t="str">
        <f t="shared" ca="1" si="105"/>
        <v/>
      </c>
      <c r="CT235" s="17" t="str">
        <f t="shared" ca="1" si="105"/>
        <v/>
      </c>
      <c r="CV235" s="118" t="str" cm="1">
        <f t="array" aca="1" ref="CV235" ca="1">IF($CN235&gt;$CV$6, "", IFERROR(INDEX($BO$4:$BV$4, $BN$4, MATCH($CK235, $BO$8:$BV$8, 0)), 0))</f>
        <v/>
      </c>
      <c r="CX235" s="118" t="str">
        <f t="shared" ca="1" si="106"/>
        <v/>
      </c>
    </row>
    <row r="236" spans="88:102" hidden="1" x14ac:dyDescent="0.25">
      <c r="CJ236" s="89">
        <f t="shared" ca="1" si="103"/>
        <v>44891</v>
      </c>
      <c r="CK236" s="17" t="str">
        <f t="shared" ca="1" si="101"/>
        <v>Sat</v>
      </c>
      <c r="CL236" s="118" cm="1">
        <f t="array" aca="1" ref="CL236" ca="1">IFERROR(INDEX($BO$6:$BV$6, $BN$6, MATCH($CK236, $BO$8:$BV$8, 0)), 0)</f>
        <v>0</v>
      </c>
      <c r="CN236" s="6">
        <f t="shared" ca="1" si="107"/>
        <v>5</v>
      </c>
      <c r="CO236" s="118">
        <f ca="1">SUMIF($CN$9:$CN236, $CN236, $CL$9:$CL$9)</f>
        <v>42.010416666666636</v>
      </c>
      <c r="CP236" s="140" t="str">
        <f ca="1">IFERROR(INDEX('Current Jobs'!$W$11:$W$510, MATCH($CN236, 'Current Jobs'!$T$11:$T$510, 0)), "")</f>
        <v/>
      </c>
      <c r="CQ236" s="17" t="str">
        <f t="shared" ca="1" si="102"/>
        <v/>
      </c>
      <c r="CR236" s="17" t="str">
        <f t="shared" ca="1" si="104"/>
        <v/>
      </c>
      <c r="CS236" s="17" t="str">
        <f t="shared" ca="1" si="105"/>
        <v/>
      </c>
      <c r="CT236" s="17" t="str">
        <f t="shared" ca="1" si="105"/>
        <v/>
      </c>
      <c r="CV236" s="118" t="str" cm="1">
        <f t="array" aca="1" ref="CV236" ca="1">IF($CN236&gt;$CV$6, "", IFERROR(INDEX($BO$4:$BV$4, $BN$4, MATCH($CK236, $BO$8:$BV$8, 0)), 0))</f>
        <v/>
      </c>
      <c r="CX236" s="118" t="str">
        <f t="shared" ca="1" si="106"/>
        <v/>
      </c>
    </row>
    <row r="237" spans="88:102" hidden="1" x14ac:dyDescent="0.25">
      <c r="CJ237" s="89">
        <f t="shared" ca="1" si="103"/>
        <v>44892</v>
      </c>
      <c r="CK237" s="17" t="str">
        <f t="shared" ca="1" si="101"/>
        <v>Sun</v>
      </c>
      <c r="CL237" s="118" cm="1">
        <f t="array" aca="1" ref="CL237" ca="1">IFERROR(INDEX($BO$6:$BV$6, $BN$6, MATCH($CK237, $BO$8:$BV$8, 0)), 0)</f>
        <v>0</v>
      </c>
      <c r="CN237" s="6">
        <f t="shared" ca="1" si="107"/>
        <v>5</v>
      </c>
      <c r="CO237" s="118">
        <f ca="1">SUMIF($CN$9:$CN237, $CN237, $CL$9:$CL$9)</f>
        <v>42.010416666666636</v>
      </c>
      <c r="CP237" s="140" t="str">
        <f ca="1">IFERROR(INDEX('Current Jobs'!$W$11:$W$510, MATCH($CN237, 'Current Jobs'!$T$11:$T$510, 0)), "")</f>
        <v/>
      </c>
      <c r="CQ237" s="17" t="str">
        <f t="shared" ca="1" si="102"/>
        <v/>
      </c>
      <c r="CR237" s="17" t="str">
        <f t="shared" ca="1" si="104"/>
        <v/>
      </c>
      <c r="CS237" s="17" t="str">
        <f t="shared" ca="1" si="105"/>
        <v/>
      </c>
      <c r="CT237" s="17" t="str">
        <f t="shared" ca="1" si="105"/>
        <v/>
      </c>
      <c r="CV237" s="118" t="str" cm="1">
        <f t="array" aca="1" ref="CV237" ca="1">IF($CN237&gt;$CV$6, "", IFERROR(INDEX($BO$4:$BV$4, $BN$4, MATCH($CK237, $BO$8:$BV$8, 0)), 0))</f>
        <v/>
      </c>
      <c r="CX237" s="118" t="str">
        <f t="shared" ca="1" si="106"/>
        <v/>
      </c>
    </row>
    <row r="238" spans="88:102" hidden="1" x14ac:dyDescent="0.25">
      <c r="CJ238" s="89">
        <f t="shared" ca="1" si="103"/>
        <v>44893</v>
      </c>
      <c r="CK238" s="17" t="str">
        <f t="shared" ca="1" si="101"/>
        <v>Mon</v>
      </c>
      <c r="CL238" s="118" cm="1">
        <f t="array" aca="1" ref="CL238" ca="1">IFERROR(INDEX($BO$6:$BV$6, $BN$6, MATCH($CK238, $BO$8:$BV$8, 0)), 0)</f>
        <v>0.28385416666666663</v>
      </c>
      <c r="CN238" s="6">
        <f t="shared" ca="1" si="107"/>
        <v>5</v>
      </c>
      <c r="CO238" s="118">
        <f ca="1">SUMIF($CN$9:$CN238, $CN238, $CL$9:$CL$9)</f>
        <v>42.2942708333333</v>
      </c>
      <c r="CP238" s="140" t="str">
        <f ca="1">IFERROR(INDEX('Current Jobs'!$W$11:$W$510, MATCH($CN238, 'Current Jobs'!$T$11:$T$510, 0)), "")</f>
        <v/>
      </c>
      <c r="CQ238" s="17" t="str">
        <f t="shared" ca="1" si="102"/>
        <v/>
      </c>
      <c r="CR238" s="17" t="str">
        <f t="shared" ca="1" si="104"/>
        <v/>
      </c>
      <c r="CS238" s="17" t="str">
        <f t="shared" ca="1" si="105"/>
        <v/>
      </c>
      <c r="CT238" s="17" t="str">
        <f t="shared" ca="1" si="105"/>
        <v/>
      </c>
      <c r="CV238" s="118" t="str" cm="1">
        <f t="array" aca="1" ref="CV238" ca="1">IF($CN238&gt;$CV$6, "", IFERROR(INDEX($BO$4:$BV$4, $BN$4, MATCH($CK238, $BO$8:$BV$8, 0)), 0))</f>
        <v/>
      </c>
      <c r="CX238" s="118" t="str">
        <f t="shared" ca="1" si="106"/>
        <v/>
      </c>
    </row>
    <row r="239" spans="88:102" hidden="1" x14ac:dyDescent="0.25">
      <c r="CJ239" s="89">
        <f t="shared" ca="1" si="103"/>
        <v>44894</v>
      </c>
      <c r="CK239" s="17" t="str">
        <f t="shared" ca="1" si="101"/>
        <v>Tue</v>
      </c>
      <c r="CL239" s="118" cm="1">
        <f t="array" aca="1" ref="CL239" ca="1">IFERROR(INDEX($BO$6:$BV$6, $BN$6, MATCH($CK239, $BO$8:$BV$8, 0)), 0)</f>
        <v>0.28385416666666663</v>
      </c>
      <c r="CN239" s="6">
        <f t="shared" ca="1" si="107"/>
        <v>5</v>
      </c>
      <c r="CO239" s="118">
        <f ca="1">SUMIF($CN$9:$CN239, $CN239, $CL$9:$CL$9)</f>
        <v>42.578124999999964</v>
      </c>
      <c r="CP239" s="140" t="str">
        <f ca="1">IFERROR(INDEX('Current Jobs'!$W$11:$W$510, MATCH($CN239, 'Current Jobs'!$T$11:$T$510, 0)), "")</f>
        <v/>
      </c>
      <c r="CQ239" s="17" t="str">
        <f t="shared" ca="1" si="102"/>
        <v/>
      </c>
      <c r="CR239" s="17" t="str">
        <f t="shared" ca="1" si="104"/>
        <v/>
      </c>
      <c r="CS239" s="17" t="str">
        <f t="shared" ca="1" si="105"/>
        <v/>
      </c>
      <c r="CT239" s="17" t="str">
        <f t="shared" ca="1" si="105"/>
        <v/>
      </c>
      <c r="CV239" s="118" t="str" cm="1">
        <f t="array" aca="1" ref="CV239" ca="1">IF($CN239&gt;$CV$6, "", IFERROR(INDEX($BO$4:$BV$4, $BN$4, MATCH($CK239, $BO$8:$BV$8, 0)), 0))</f>
        <v/>
      </c>
      <c r="CX239" s="118" t="str">
        <f t="shared" ca="1" si="106"/>
        <v/>
      </c>
    </row>
    <row r="240" spans="88:102" hidden="1" x14ac:dyDescent="0.25">
      <c r="CJ240" s="89">
        <f t="shared" ca="1" si="103"/>
        <v>44895</v>
      </c>
      <c r="CK240" s="17" t="str">
        <f t="shared" ca="1" si="101"/>
        <v>Wed</v>
      </c>
      <c r="CL240" s="118" cm="1">
        <f t="array" aca="1" ref="CL240" ca="1">IFERROR(INDEX($BO$6:$BV$6, $BN$6, MATCH($CK240, $BO$8:$BV$8, 0)), 0)</f>
        <v>0.28385416666666663</v>
      </c>
      <c r="CN240" s="6">
        <f t="shared" ca="1" si="107"/>
        <v>5</v>
      </c>
      <c r="CO240" s="118">
        <f ca="1">SUMIF($CN$9:$CN240, $CN240, $CL$9:$CL$9)</f>
        <v>42.861979166666629</v>
      </c>
      <c r="CP240" s="140" t="str">
        <f ca="1">IFERROR(INDEX('Current Jobs'!$W$11:$W$510, MATCH($CN240, 'Current Jobs'!$T$11:$T$510, 0)), "")</f>
        <v/>
      </c>
      <c r="CQ240" s="17" t="str">
        <f t="shared" ca="1" si="102"/>
        <v/>
      </c>
      <c r="CR240" s="17" t="str">
        <f t="shared" ca="1" si="104"/>
        <v/>
      </c>
      <c r="CS240" s="17" t="str">
        <f t="shared" ca="1" si="105"/>
        <v/>
      </c>
      <c r="CT240" s="17" t="str">
        <f t="shared" ca="1" si="105"/>
        <v/>
      </c>
      <c r="CV240" s="118" t="str" cm="1">
        <f t="array" aca="1" ref="CV240" ca="1">IF($CN240&gt;$CV$6, "", IFERROR(INDEX($BO$4:$BV$4, $BN$4, MATCH($CK240, $BO$8:$BV$8, 0)), 0))</f>
        <v/>
      </c>
      <c r="CX240" s="118" t="str">
        <f t="shared" ca="1" si="106"/>
        <v/>
      </c>
    </row>
    <row r="241" spans="88:102" hidden="1" x14ac:dyDescent="0.25">
      <c r="CJ241" s="89">
        <f t="shared" ca="1" si="103"/>
        <v>44896</v>
      </c>
      <c r="CK241" s="17" t="str">
        <f t="shared" ca="1" si="101"/>
        <v>Thu</v>
      </c>
      <c r="CL241" s="118" cm="1">
        <f t="array" aca="1" ref="CL241" ca="1">IFERROR(INDEX($BO$6:$BV$6, $BN$6, MATCH($CK241, $BO$8:$BV$8, 0)), 0)</f>
        <v>0.28385416666666663</v>
      </c>
      <c r="CN241" s="6">
        <f t="shared" ca="1" si="107"/>
        <v>5</v>
      </c>
      <c r="CO241" s="118">
        <f ca="1">SUMIF($CN$9:$CN241, $CN241, $CL$9:$CL$9)</f>
        <v>43.145833333333293</v>
      </c>
      <c r="CP241" s="140" t="str">
        <f ca="1">IFERROR(INDEX('Current Jobs'!$W$11:$W$510, MATCH($CN241, 'Current Jobs'!$T$11:$T$510, 0)), "")</f>
        <v/>
      </c>
      <c r="CQ241" s="17" t="str">
        <f t="shared" ca="1" si="102"/>
        <v/>
      </c>
      <c r="CR241" s="17" t="str">
        <f t="shared" ca="1" si="104"/>
        <v/>
      </c>
      <c r="CS241" s="17" t="str">
        <f t="shared" ca="1" si="105"/>
        <v/>
      </c>
      <c r="CT241" s="17" t="str">
        <f t="shared" ca="1" si="105"/>
        <v/>
      </c>
      <c r="CV241" s="118" t="str" cm="1">
        <f t="array" aca="1" ref="CV241" ca="1">IF($CN241&gt;$CV$6, "", IFERROR(INDEX($BO$4:$BV$4, $BN$4, MATCH($CK241, $BO$8:$BV$8, 0)), 0))</f>
        <v/>
      </c>
      <c r="CX241" s="118" t="str">
        <f t="shared" ca="1" si="106"/>
        <v/>
      </c>
    </row>
    <row r="242" spans="88:102" hidden="1" x14ac:dyDescent="0.25">
      <c r="CJ242" s="89">
        <f t="shared" ca="1" si="103"/>
        <v>44897</v>
      </c>
      <c r="CK242" s="17" t="str">
        <f t="shared" ca="1" si="101"/>
        <v>Fri</v>
      </c>
      <c r="CL242" s="118" cm="1">
        <f t="array" aca="1" ref="CL242" ca="1">IFERROR(INDEX($BO$6:$BV$6, $BN$6, MATCH($CK242, $BO$8:$BV$8, 0)), 0)</f>
        <v>0.28385416666666663</v>
      </c>
      <c r="CN242" s="6">
        <f t="shared" ca="1" si="107"/>
        <v>5</v>
      </c>
      <c r="CO242" s="118">
        <f ca="1">SUMIF($CN$9:$CN242, $CN242, $CL$9:$CL$9)</f>
        <v>43.429687499999957</v>
      </c>
      <c r="CP242" s="140" t="str">
        <f ca="1">IFERROR(INDEX('Current Jobs'!$W$11:$W$510, MATCH($CN242, 'Current Jobs'!$T$11:$T$510, 0)), "")</f>
        <v/>
      </c>
      <c r="CQ242" s="17" t="str">
        <f t="shared" ca="1" si="102"/>
        <v/>
      </c>
      <c r="CR242" s="17" t="str">
        <f t="shared" ca="1" si="104"/>
        <v/>
      </c>
      <c r="CS242" s="17" t="str">
        <f t="shared" ca="1" si="105"/>
        <v/>
      </c>
      <c r="CT242" s="17" t="str">
        <f t="shared" ca="1" si="105"/>
        <v/>
      </c>
      <c r="CV242" s="118" t="str" cm="1">
        <f t="array" aca="1" ref="CV242" ca="1">IF($CN242&gt;$CV$6, "", IFERROR(INDEX($BO$4:$BV$4, $BN$4, MATCH($CK242, $BO$8:$BV$8, 0)), 0))</f>
        <v/>
      </c>
      <c r="CX242" s="118" t="str">
        <f t="shared" ca="1" si="106"/>
        <v/>
      </c>
    </row>
    <row r="243" spans="88:102" hidden="1" x14ac:dyDescent="0.25">
      <c r="CJ243" s="89">
        <f t="shared" ca="1" si="103"/>
        <v>44898</v>
      </c>
      <c r="CK243" s="17" t="str">
        <f t="shared" ca="1" si="101"/>
        <v>Sat</v>
      </c>
      <c r="CL243" s="118" cm="1">
        <f t="array" aca="1" ref="CL243" ca="1">IFERROR(INDEX($BO$6:$BV$6, $BN$6, MATCH($CK243, $BO$8:$BV$8, 0)), 0)</f>
        <v>0</v>
      </c>
      <c r="CN243" s="6">
        <f t="shared" ca="1" si="107"/>
        <v>5</v>
      </c>
      <c r="CO243" s="118">
        <f ca="1">SUMIF($CN$9:$CN243, $CN243, $CL$9:$CL$9)</f>
        <v>43.429687499999957</v>
      </c>
      <c r="CP243" s="140" t="str">
        <f ca="1">IFERROR(INDEX('Current Jobs'!$W$11:$W$510, MATCH($CN243, 'Current Jobs'!$T$11:$T$510, 0)), "")</f>
        <v/>
      </c>
      <c r="CQ243" s="17" t="str">
        <f t="shared" ca="1" si="102"/>
        <v/>
      </c>
      <c r="CR243" s="17" t="str">
        <f t="shared" ca="1" si="104"/>
        <v/>
      </c>
      <c r="CS243" s="17" t="str">
        <f t="shared" ca="1" si="105"/>
        <v/>
      </c>
      <c r="CT243" s="17" t="str">
        <f t="shared" ca="1" si="105"/>
        <v/>
      </c>
      <c r="CV243" s="118" t="str" cm="1">
        <f t="array" aca="1" ref="CV243" ca="1">IF($CN243&gt;$CV$6, "", IFERROR(INDEX($BO$4:$BV$4, $BN$4, MATCH($CK243, $BO$8:$BV$8, 0)), 0))</f>
        <v/>
      </c>
      <c r="CX243" s="118" t="str">
        <f t="shared" ca="1" si="106"/>
        <v/>
      </c>
    </row>
    <row r="244" spans="88:102" hidden="1" x14ac:dyDescent="0.25">
      <c r="CJ244" s="89">
        <f t="shared" ca="1" si="103"/>
        <v>44899</v>
      </c>
      <c r="CK244" s="17" t="str">
        <f t="shared" ca="1" si="101"/>
        <v>Sun</v>
      </c>
      <c r="CL244" s="118" cm="1">
        <f t="array" aca="1" ref="CL244" ca="1">IFERROR(INDEX($BO$6:$BV$6, $BN$6, MATCH($CK244, $BO$8:$BV$8, 0)), 0)</f>
        <v>0</v>
      </c>
      <c r="CN244" s="6">
        <f t="shared" ca="1" si="107"/>
        <v>5</v>
      </c>
      <c r="CO244" s="118">
        <f ca="1">SUMIF($CN$9:$CN244, $CN244, $CL$9:$CL$9)</f>
        <v>43.429687499999957</v>
      </c>
      <c r="CP244" s="140" t="str">
        <f ca="1">IFERROR(INDEX('Current Jobs'!$W$11:$W$510, MATCH($CN244, 'Current Jobs'!$T$11:$T$510, 0)), "")</f>
        <v/>
      </c>
      <c r="CQ244" s="17" t="str">
        <f t="shared" ca="1" si="102"/>
        <v/>
      </c>
      <c r="CR244" s="17" t="str">
        <f t="shared" ca="1" si="104"/>
        <v/>
      </c>
      <c r="CS244" s="17" t="str">
        <f t="shared" ca="1" si="105"/>
        <v/>
      </c>
      <c r="CT244" s="17" t="str">
        <f t="shared" ca="1" si="105"/>
        <v/>
      </c>
      <c r="CV244" s="118" t="str" cm="1">
        <f t="array" aca="1" ref="CV244" ca="1">IF($CN244&gt;$CV$6, "", IFERROR(INDEX($BO$4:$BV$4, $BN$4, MATCH($CK244, $BO$8:$BV$8, 0)), 0))</f>
        <v/>
      </c>
      <c r="CX244" s="118" t="str">
        <f t="shared" ca="1" si="106"/>
        <v/>
      </c>
    </row>
    <row r="245" spans="88:102" hidden="1" x14ac:dyDescent="0.25">
      <c r="CJ245" s="89">
        <f t="shared" ca="1" si="103"/>
        <v>44900</v>
      </c>
      <c r="CK245" s="17" t="str">
        <f t="shared" ca="1" si="101"/>
        <v>Mon</v>
      </c>
      <c r="CL245" s="118" cm="1">
        <f t="array" aca="1" ref="CL245" ca="1">IFERROR(INDEX($BO$6:$BV$6, $BN$6, MATCH($CK245, $BO$8:$BV$8, 0)), 0)</f>
        <v>0.28385416666666663</v>
      </c>
      <c r="CN245" s="6">
        <f t="shared" ca="1" si="107"/>
        <v>5</v>
      </c>
      <c r="CO245" s="118">
        <f ca="1">SUMIF($CN$9:$CN245, $CN245, $CL$9:$CL$9)</f>
        <v>43.713541666666622</v>
      </c>
      <c r="CP245" s="140" t="str">
        <f ca="1">IFERROR(INDEX('Current Jobs'!$W$11:$W$510, MATCH($CN245, 'Current Jobs'!$T$11:$T$510, 0)), "")</f>
        <v/>
      </c>
      <c r="CQ245" s="17" t="str">
        <f t="shared" ca="1" si="102"/>
        <v/>
      </c>
      <c r="CR245" s="17" t="str">
        <f t="shared" ca="1" si="104"/>
        <v/>
      </c>
      <c r="CS245" s="17" t="str">
        <f t="shared" ca="1" si="105"/>
        <v/>
      </c>
      <c r="CT245" s="17" t="str">
        <f t="shared" ca="1" si="105"/>
        <v/>
      </c>
      <c r="CV245" s="118" t="str" cm="1">
        <f t="array" aca="1" ref="CV245" ca="1">IF($CN245&gt;$CV$6, "", IFERROR(INDEX($BO$4:$BV$4, $BN$4, MATCH($CK245, $BO$8:$BV$8, 0)), 0))</f>
        <v/>
      </c>
      <c r="CX245" s="118" t="str">
        <f t="shared" ca="1" si="106"/>
        <v/>
      </c>
    </row>
    <row r="246" spans="88:102" hidden="1" x14ac:dyDescent="0.25">
      <c r="CJ246" s="89">
        <f t="shared" ca="1" si="103"/>
        <v>44901</v>
      </c>
      <c r="CK246" s="17" t="str">
        <f t="shared" ca="1" si="101"/>
        <v>Tue</v>
      </c>
      <c r="CL246" s="118" cm="1">
        <f t="array" aca="1" ref="CL246" ca="1">IFERROR(INDEX($BO$6:$BV$6, $BN$6, MATCH($CK246, $BO$8:$BV$8, 0)), 0)</f>
        <v>0.28385416666666663</v>
      </c>
      <c r="CN246" s="6">
        <f t="shared" ca="1" si="107"/>
        <v>5</v>
      </c>
      <c r="CO246" s="118">
        <f ca="1">SUMIF($CN$9:$CN246, $CN246, $CL$9:$CL$9)</f>
        <v>43.997395833333286</v>
      </c>
      <c r="CP246" s="140" t="str">
        <f ca="1">IFERROR(INDEX('Current Jobs'!$W$11:$W$510, MATCH($CN246, 'Current Jobs'!$T$11:$T$510, 0)), "")</f>
        <v/>
      </c>
      <c r="CQ246" s="17" t="str">
        <f t="shared" ca="1" si="102"/>
        <v/>
      </c>
      <c r="CR246" s="17" t="str">
        <f t="shared" ca="1" si="104"/>
        <v/>
      </c>
      <c r="CS246" s="17" t="str">
        <f t="shared" ca="1" si="105"/>
        <v/>
      </c>
      <c r="CT246" s="17" t="str">
        <f t="shared" ca="1" si="105"/>
        <v/>
      </c>
      <c r="CV246" s="118" t="str" cm="1">
        <f t="array" aca="1" ref="CV246" ca="1">IF($CN246&gt;$CV$6, "", IFERROR(INDEX($BO$4:$BV$4, $BN$4, MATCH($CK246, $BO$8:$BV$8, 0)), 0))</f>
        <v/>
      </c>
      <c r="CX246" s="118" t="str">
        <f t="shared" ca="1" si="106"/>
        <v/>
      </c>
    </row>
    <row r="247" spans="88:102" hidden="1" x14ac:dyDescent="0.25">
      <c r="CJ247" s="89">
        <f t="shared" ca="1" si="103"/>
        <v>44902</v>
      </c>
      <c r="CK247" s="17" t="str">
        <f t="shared" ca="1" si="101"/>
        <v>Wed</v>
      </c>
      <c r="CL247" s="118" cm="1">
        <f t="array" aca="1" ref="CL247" ca="1">IFERROR(INDEX($BO$6:$BV$6, $BN$6, MATCH($CK247, $BO$8:$BV$8, 0)), 0)</f>
        <v>0.28385416666666663</v>
      </c>
      <c r="CN247" s="6">
        <f t="shared" ca="1" si="107"/>
        <v>5</v>
      </c>
      <c r="CO247" s="118">
        <f ca="1">SUMIF($CN$9:$CN247, $CN247, $CL$9:$CL$9)</f>
        <v>44.28124999999995</v>
      </c>
      <c r="CP247" s="140" t="str">
        <f ca="1">IFERROR(INDEX('Current Jobs'!$W$11:$W$510, MATCH($CN247, 'Current Jobs'!$T$11:$T$510, 0)), "")</f>
        <v/>
      </c>
      <c r="CQ247" s="17" t="str">
        <f t="shared" ca="1" si="102"/>
        <v/>
      </c>
      <c r="CR247" s="17" t="str">
        <f t="shared" ca="1" si="104"/>
        <v/>
      </c>
      <c r="CS247" s="17" t="str">
        <f t="shared" ca="1" si="105"/>
        <v/>
      </c>
      <c r="CT247" s="17" t="str">
        <f t="shared" ca="1" si="105"/>
        <v/>
      </c>
      <c r="CV247" s="118" t="str" cm="1">
        <f t="array" aca="1" ref="CV247" ca="1">IF($CN247&gt;$CV$6, "", IFERROR(INDEX($BO$4:$BV$4, $BN$4, MATCH($CK247, $BO$8:$BV$8, 0)), 0))</f>
        <v/>
      </c>
      <c r="CX247" s="118" t="str">
        <f t="shared" ca="1" si="106"/>
        <v/>
      </c>
    </row>
    <row r="248" spans="88:102" hidden="1" x14ac:dyDescent="0.25">
      <c r="CJ248" s="89">
        <f t="shared" ca="1" si="103"/>
        <v>44903</v>
      </c>
      <c r="CK248" s="17" t="str">
        <f t="shared" ca="1" si="101"/>
        <v>Thu</v>
      </c>
      <c r="CL248" s="118" cm="1">
        <f t="array" aca="1" ref="CL248" ca="1">IFERROR(INDEX($BO$6:$BV$6, $BN$6, MATCH($CK248, $BO$8:$BV$8, 0)), 0)</f>
        <v>0.28385416666666663</v>
      </c>
      <c r="CN248" s="6">
        <f t="shared" ca="1" si="107"/>
        <v>5</v>
      </c>
      <c r="CO248" s="118">
        <f ca="1">SUMIF($CN$9:$CN248, $CN248, $CL$9:$CL$9)</f>
        <v>44.565104166666615</v>
      </c>
      <c r="CP248" s="140" t="str">
        <f ca="1">IFERROR(INDEX('Current Jobs'!$W$11:$W$510, MATCH($CN248, 'Current Jobs'!$T$11:$T$510, 0)), "")</f>
        <v/>
      </c>
      <c r="CQ248" s="17" t="str">
        <f t="shared" ca="1" si="102"/>
        <v/>
      </c>
      <c r="CR248" s="17" t="str">
        <f t="shared" ca="1" si="104"/>
        <v/>
      </c>
      <c r="CS248" s="17" t="str">
        <f t="shared" ca="1" si="105"/>
        <v/>
      </c>
      <c r="CT248" s="17" t="str">
        <f t="shared" ca="1" si="105"/>
        <v/>
      </c>
      <c r="CV248" s="118" t="str" cm="1">
        <f t="array" aca="1" ref="CV248" ca="1">IF($CN248&gt;$CV$6, "", IFERROR(INDEX($BO$4:$BV$4, $BN$4, MATCH($CK248, $BO$8:$BV$8, 0)), 0))</f>
        <v/>
      </c>
      <c r="CX248" s="118" t="str">
        <f t="shared" ca="1" si="106"/>
        <v/>
      </c>
    </row>
    <row r="249" spans="88:102" hidden="1" x14ac:dyDescent="0.25">
      <c r="CJ249" s="89">
        <f t="shared" ca="1" si="103"/>
        <v>44904</v>
      </c>
      <c r="CK249" s="17" t="str">
        <f t="shared" ca="1" si="101"/>
        <v>Fri</v>
      </c>
      <c r="CL249" s="118" cm="1">
        <f t="array" aca="1" ref="CL249" ca="1">IFERROR(INDEX($BO$6:$BV$6, $BN$6, MATCH($CK249, $BO$8:$BV$8, 0)), 0)</f>
        <v>0.28385416666666663</v>
      </c>
      <c r="CN249" s="6">
        <f t="shared" ca="1" si="107"/>
        <v>5</v>
      </c>
      <c r="CO249" s="118">
        <f ca="1">SUMIF($CN$9:$CN249, $CN249, $CL$9:$CL$9)</f>
        <v>44.848958333333279</v>
      </c>
      <c r="CP249" s="140" t="str">
        <f ca="1">IFERROR(INDEX('Current Jobs'!$W$11:$W$510, MATCH($CN249, 'Current Jobs'!$T$11:$T$510, 0)), "")</f>
        <v/>
      </c>
      <c r="CQ249" s="17" t="str">
        <f t="shared" ca="1" si="102"/>
        <v/>
      </c>
      <c r="CR249" s="17" t="str">
        <f t="shared" ca="1" si="104"/>
        <v/>
      </c>
      <c r="CS249" s="17" t="str">
        <f t="shared" ca="1" si="105"/>
        <v/>
      </c>
      <c r="CT249" s="17" t="str">
        <f t="shared" ca="1" si="105"/>
        <v/>
      </c>
      <c r="CV249" s="118" t="str" cm="1">
        <f t="array" aca="1" ref="CV249" ca="1">IF($CN249&gt;$CV$6, "", IFERROR(INDEX($BO$4:$BV$4, $BN$4, MATCH($CK249, $BO$8:$BV$8, 0)), 0))</f>
        <v/>
      </c>
      <c r="CX249" s="118" t="str">
        <f t="shared" ca="1" si="106"/>
        <v/>
      </c>
    </row>
    <row r="250" spans="88:102" hidden="1" x14ac:dyDescent="0.25">
      <c r="CJ250" s="89">
        <f t="shared" ca="1" si="103"/>
        <v>44905</v>
      </c>
      <c r="CK250" s="17" t="str">
        <f t="shared" ca="1" si="101"/>
        <v>Sat</v>
      </c>
      <c r="CL250" s="118" cm="1">
        <f t="array" aca="1" ref="CL250" ca="1">IFERROR(INDEX($BO$6:$BV$6, $BN$6, MATCH($CK250, $BO$8:$BV$8, 0)), 0)</f>
        <v>0</v>
      </c>
      <c r="CN250" s="6">
        <f t="shared" ca="1" si="107"/>
        <v>5</v>
      </c>
      <c r="CO250" s="118">
        <f ca="1">SUMIF($CN$9:$CN250, $CN250, $CL$9:$CL$9)</f>
        <v>44.848958333333279</v>
      </c>
      <c r="CP250" s="140" t="str">
        <f ca="1">IFERROR(INDEX('Current Jobs'!$W$11:$W$510, MATCH($CN250, 'Current Jobs'!$T$11:$T$510, 0)), "")</f>
        <v/>
      </c>
      <c r="CQ250" s="17" t="str">
        <f t="shared" ca="1" si="102"/>
        <v/>
      </c>
      <c r="CR250" s="17" t="str">
        <f t="shared" ca="1" si="104"/>
        <v/>
      </c>
      <c r="CS250" s="17" t="str">
        <f t="shared" ca="1" si="105"/>
        <v/>
      </c>
      <c r="CT250" s="17" t="str">
        <f t="shared" ca="1" si="105"/>
        <v/>
      </c>
      <c r="CV250" s="118" t="str" cm="1">
        <f t="array" aca="1" ref="CV250" ca="1">IF($CN250&gt;$CV$6, "", IFERROR(INDEX($BO$4:$BV$4, $BN$4, MATCH($CK250, $BO$8:$BV$8, 0)), 0))</f>
        <v/>
      </c>
      <c r="CX250" s="118" t="str">
        <f t="shared" ca="1" si="106"/>
        <v/>
      </c>
    </row>
    <row r="251" spans="88:102" hidden="1" x14ac:dyDescent="0.25">
      <c r="CJ251" s="89">
        <f t="shared" ca="1" si="103"/>
        <v>44906</v>
      </c>
      <c r="CK251" s="17" t="str">
        <f t="shared" ca="1" si="101"/>
        <v>Sun</v>
      </c>
      <c r="CL251" s="118" cm="1">
        <f t="array" aca="1" ref="CL251" ca="1">IFERROR(INDEX($BO$6:$BV$6, $BN$6, MATCH($CK251, $BO$8:$BV$8, 0)), 0)</f>
        <v>0</v>
      </c>
      <c r="CN251" s="6">
        <f t="shared" ca="1" si="107"/>
        <v>5</v>
      </c>
      <c r="CO251" s="118">
        <f ca="1">SUMIF($CN$9:$CN251, $CN251, $CL$9:$CL$9)</f>
        <v>44.848958333333279</v>
      </c>
      <c r="CP251" s="140" t="str">
        <f ca="1">IFERROR(INDEX('Current Jobs'!$W$11:$W$510, MATCH($CN251, 'Current Jobs'!$T$11:$T$510, 0)), "")</f>
        <v/>
      </c>
      <c r="CQ251" s="17" t="str">
        <f t="shared" ca="1" si="102"/>
        <v/>
      </c>
      <c r="CR251" s="17" t="str">
        <f t="shared" ca="1" si="104"/>
        <v/>
      </c>
      <c r="CS251" s="17" t="str">
        <f t="shared" ca="1" si="105"/>
        <v/>
      </c>
      <c r="CT251" s="17" t="str">
        <f t="shared" ca="1" si="105"/>
        <v/>
      </c>
      <c r="CV251" s="118" t="str" cm="1">
        <f t="array" aca="1" ref="CV251" ca="1">IF($CN251&gt;$CV$6, "", IFERROR(INDEX($BO$4:$BV$4, $BN$4, MATCH($CK251, $BO$8:$BV$8, 0)), 0))</f>
        <v/>
      </c>
      <c r="CX251" s="118" t="str">
        <f t="shared" ca="1" si="106"/>
        <v/>
      </c>
    </row>
    <row r="252" spans="88:102" hidden="1" x14ac:dyDescent="0.25">
      <c r="CJ252" s="89">
        <f t="shared" ca="1" si="103"/>
        <v>44907</v>
      </c>
      <c r="CK252" s="17" t="str">
        <f t="shared" ca="1" si="101"/>
        <v>Mon</v>
      </c>
      <c r="CL252" s="118" cm="1">
        <f t="array" aca="1" ref="CL252" ca="1">IFERROR(INDEX($BO$6:$BV$6, $BN$6, MATCH($CK252, $BO$8:$BV$8, 0)), 0)</f>
        <v>0.28385416666666663</v>
      </c>
      <c r="CN252" s="6">
        <f t="shared" ca="1" si="107"/>
        <v>5</v>
      </c>
      <c r="CO252" s="118">
        <f ca="1">SUMIF($CN$9:$CN252, $CN252, $CL$9:$CL$9)</f>
        <v>45.132812499999943</v>
      </c>
      <c r="CP252" s="140" t="str">
        <f ca="1">IFERROR(INDEX('Current Jobs'!$W$11:$W$510, MATCH($CN252, 'Current Jobs'!$T$11:$T$510, 0)), "")</f>
        <v/>
      </c>
      <c r="CQ252" s="17" t="str">
        <f t="shared" ca="1" si="102"/>
        <v/>
      </c>
      <c r="CR252" s="17" t="str">
        <f t="shared" ca="1" si="104"/>
        <v/>
      </c>
      <c r="CS252" s="17" t="str">
        <f t="shared" ca="1" si="105"/>
        <v/>
      </c>
      <c r="CT252" s="17" t="str">
        <f t="shared" ca="1" si="105"/>
        <v/>
      </c>
      <c r="CV252" s="118" t="str" cm="1">
        <f t="array" aca="1" ref="CV252" ca="1">IF($CN252&gt;$CV$6, "", IFERROR(INDEX($BO$4:$BV$4, $BN$4, MATCH($CK252, $BO$8:$BV$8, 0)), 0))</f>
        <v/>
      </c>
      <c r="CX252" s="118" t="str">
        <f t="shared" ca="1" si="106"/>
        <v/>
      </c>
    </row>
    <row r="253" spans="88:102" hidden="1" x14ac:dyDescent="0.25">
      <c r="CJ253" s="89">
        <f t="shared" ca="1" si="103"/>
        <v>44908</v>
      </c>
      <c r="CK253" s="17" t="str">
        <f t="shared" ca="1" si="101"/>
        <v>Tue</v>
      </c>
      <c r="CL253" s="118" cm="1">
        <f t="array" aca="1" ref="CL253" ca="1">IFERROR(INDEX($BO$6:$BV$6, $BN$6, MATCH($CK253, $BO$8:$BV$8, 0)), 0)</f>
        <v>0.28385416666666663</v>
      </c>
      <c r="CN253" s="6">
        <f t="shared" ca="1" si="107"/>
        <v>5</v>
      </c>
      <c r="CO253" s="118">
        <f ca="1">SUMIF($CN$9:$CN253, $CN253, $CL$9:$CL$9)</f>
        <v>45.416666666666607</v>
      </c>
      <c r="CP253" s="140" t="str">
        <f ca="1">IFERROR(INDEX('Current Jobs'!$W$11:$W$510, MATCH($CN253, 'Current Jobs'!$T$11:$T$510, 0)), "")</f>
        <v/>
      </c>
      <c r="CQ253" s="17" t="str">
        <f t="shared" ca="1" si="102"/>
        <v/>
      </c>
      <c r="CR253" s="17" t="str">
        <f t="shared" ca="1" si="104"/>
        <v/>
      </c>
      <c r="CS253" s="17" t="str">
        <f t="shared" ca="1" si="105"/>
        <v/>
      </c>
      <c r="CT253" s="17" t="str">
        <f t="shared" ca="1" si="105"/>
        <v/>
      </c>
      <c r="CV253" s="118" t="str" cm="1">
        <f t="array" aca="1" ref="CV253" ca="1">IF($CN253&gt;$CV$6, "", IFERROR(INDEX($BO$4:$BV$4, $BN$4, MATCH($CK253, $BO$8:$BV$8, 0)), 0))</f>
        <v/>
      </c>
      <c r="CX253" s="118" t="str">
        <f t="shared" ca="1" si="106"/>
        <v/>
      </c>
    </row>
    <row r="254" spans="88:102" hidden="1" x14ac:dyDescent="0.25">
      <c r="CJ254" s="89">
        <f t="shared" ca="1" si="103"/>
        <v>44909</v>
      </c>
      <c r="CK254" s="17" t="str">
        <f t="shared" ca="1" si="101"/>
        <v>Wed</v>
      </c>
      <c r="CL254" s="118" cm="1">
        <f t="array" aca="1" ref="CL254" ca="1">IFERROR(INDEX($BO$6:$BV$6, $BN$6, MATCH($CK254, $BO$8:$BV$8, 0)), 0)</f>
        <v>0.28385416666666663</v>
      </c>
      <c r="CN254" s="6">
        <f t="shared" ca="1" si="107"/>
        <v>5</v>
      </c>
      <c r="CO254" s="118">
        <f ca="1">SUMIF($CN$9:$CN254, $CN254, $CL$9:$CL$9)</f>
        <v>45.700520833333272</v>
      </c>
      <c r="CP254" s="140" t="str">
        <f ca="1">IFERROR(INDEX('Current Jobs'!$W$11:$W$510, MATCH($CN254, 'Current Jobs'!$T$11:$T$510, 0)), "")</f>
        <v/>
      </c>
      <c r="CQ254" s="17" t="str">
        <f t="shared" ca="1" si="102"/>
        <v/>
      </c>
      <c r="CR254" s="17" t="str">
        <f t="shared" ca="1" si="104"/>
        <v/>
      </c>
      <c r="CS254" s="17" t="str">
        <f t="shared" ca="1" si="105"/>
        <v/>
      </c>
      <c r="CT254" s="17" t="str">
        <f t="shared" ca="1" si="105"/>
        <v/>
      </c>
      <c r="CV254" s="118" t="str" cm="1">
        <f t="array" aca="1" ref="CV254" ca="1">IF($CN254&gt;$CV$6, "", IFERROR(INDEX($BO$4:$BV$4, $BN$4, MATCH($CK254, $BO$8:$BV$8, 0)), 0))</f>
        <v/>
      </c>
      <c r="CX254" s="118" t="str">
        <f t="shared" ca="1" si="106"/>
        <v/>
      </c>
    </row>
    <row r="255" spans="88:102" hidden="1" x14ac:dyDescent="0.25">
      <c r="CJ255" s="89">
        <f t="shared" ca="1" si="103"/>
        <v>44910</v>
      </c>
      <c r="CK255" s="17" t="str">
        <f t="shared" ca="1" si="101"/>
        <v>Thu</v>
      </c>
      <c r="CL255" s="118" cm="1">
        <f t="array" aca="1" ref="CL255" ca="1">IFERROR(INDEX($BO$6:$BV$6, $BN$6, MATCH($CK255, $BO$8:$BV$8, 0)), 0)</f>
        <v>0.28385416666666663</v>
      </c>
      <c r="CN255" s="6">
        <f t="shared" ca="1" si="107"/>
        <v>5</v>
      </c>
      <c r="CO255" s="118">
        <f ca="1">SUMIF($CN$9:$CN255, $CN255, $CL$9:$CL$9)</f>
        <v>45.984374999999936</v>
      </c>
      <c r="CP255" s="140" t="str">
        <f ca="1">IFERROR(INDEX('Current Jobs'!$W$11:$W$510, MATCH($CN255, 'Current Jobs'!$T$11:$T$510, 0)), "")</f>
        <v/>
      </c>
      <c r="CQ255" s="17" t="str">
        <f t="shared" ca="1" si="102"/>
        <v/>
      </c>
      <c r="CR255" s="17" t="str">
        <f t="shared" ca="1" si="104"/>
        <v/>
      </c>
      <c r="CS255" s="17" t="str">
        <f t="shared" ca="1" si="105"/>
        <v/>
      </c>
      <c r="CT255" s="17" t="str">
        <f t="shared" ca="1" si="105"/>
        <v/>
      </c>
      <c r="CV255" s="118" t="str" cm="1">
        <f t="array" aca="1" ref="CV255" ca="1">IF($CN255&gt;$CV$6, "", IFERROR(INDEX($BO$4:$BV$4, $BN$4, MATCH($CK255, $BO$8:$BV$8, 0)), 0))</f>
        <v/>
      </c>
      <c r="CX255" s="118" t="str">
        <f t="shared" ca="1" si="106"/>
        <v/>
      </c>
    </row>
    <row r="256" spans="88:102" hidden="1" x14ac:dyDescent="0.25">
      <c r="CJ256" s="89">
        <f t="shared" ca="1" si="103"/>
        <v>44911</v>
      </c>
      <c r="CK256" s="17" t="str">
        <f t="shared" ca="1" si="101"/>
        <v>Fri</v>
      </c>
      <c r="CL256" s="118" cm="1">
        <f t="array" aca="1" ref="CL256" ca="1">IFERROR(INDEX($BO$6:$BV$6, $BN$6, MATCH($CK256, $BO$8:$BV$8, 0)), 0)</f>
        <v>0.28385416666666663</v>
      </c>
      <c r="CN256" s="6">
        <f t="shared" ca="1" si="107"/>
        <v>5</v>
      </c>
      <c r="CO256" s="118">
        <f ca="1">SUMIF($CN$9:$CN256, $CN256, $CL$9:$CL$9)</f>
        <v>46.2682291666666</v>
      </c>
      <c r="CP256" s="140" t="str">
        <f ca="1">IFERROR(INDEX('Current Jobs'!$W$11:$W$510, MATCH($CN256, 'Current Jobs'!$T$11:$T$510, 0)), "")</f>
        <v/>
      </c>
      <c r="CQ256" s="17" t="str">
        <f t="shared" ca="1" si="102"/>
        <v/>
      </c>
      <c r="CR256" s="17" t="str">
        <f t="shared" ca="1" si="104"/>
        <v/>
      </c>
      <c r="CS256" s="17" t="str">
        <f t="shared" ca="1" si="105"/>
        <v/>
      </c>
      <c r="CT256" s="17" t="str">
        <f t="shared" ca="1" si="105"/>
        <v/>
      </c>
      <c r="CV256" s="118" t="str" cm="1">
        <f t="array" aca="1" ref="CV256" ca="1">IF($CN256&gt;$CV$6, "", IFERROR(INDEX($BO$4:$BV$4, $BN$4, MATCH($CK256, $BO$8:$BV$8, 0)), 0))</f>
        <v/>
      </c>
      <c r="CX256" s="118" t="str">
        <f t="shared" ca="1" si="106"/>
        <v/>
      </c>
    </row>
    <row r="257" spans="88:102" hidden="1" x14ac:dyDescent="0.25">
      <c r="CJ257" s="89">
        <f t="shared" ca="1" si="103"/>
        <v>44912</v>
      </c>
      <c r="CK257" s="17" t="str">
        <f t="shared" ca="1" si="101"/>
        <v>Sat</v>
      </c>
      <c r="CL257" s="118" cm="1">
        <f t="array" aca="1" ref="CL257" ca="1">IFERROR(INDEX($BO$6:$BV$6, $BN$6, MATCH($CK257, $BO$8:$BV$8, 0)), 0)</f>
        <v>0</v>
      </c>
      <c r="CN257" s="6">
        <f t="shared" ca="1" si="107"/>
        <v>5</v>
      </c>
      <c r="CO257" s="118">
        <f ca="1">SUMIF($CN$9:$CN257, $CN257, $CL$9:$CL$9)</f>
        <v>46.2682291666666</v>
      </c>
      <c r="CP257" s="140" t="str">
        <f ca="1">IFERROR(INDEX('Current Jobs'!$W$11:$W$510, MATCH($CN257, 'Current Jobs'!$T$11:$T$510, 0)), "")</f>
        <v/>
      </c>
      <c r="CQ257" s="17" t="str">
        <f t="shared" ca="1" si="102"/>
        <v/>
      </c>
      <c r="CR257" s="17" t="str">
        <f t="shared" ca="1" si="104"/>
        <v/>
      </c>
      <c r="CS257" s="17" t="str">
        <f t="shared" ca="1" si="105"/>
        <v/>
      </c>
      <c r="CT257" s="17" t="str">
        <f t="shared" ca="1" si="105"/>
        <v/>
      </c>
      <c r="CV257" s="118" t="str" cm="1">
        <f t="array" aca="1" ref="CV257" ca="1">IF($CN257&gt;$CV$6, "", IFERROR(INDEX($BO$4:$BV$4, $BN$4, MATCH($CK257, $BO$8:$BV$8, 0)), 0))</f>
        <v/>
      </c>
      <c r="CX257" s="118" t="str">
        <f t="shared" ca="1" si="106"/>
        <v/>
      </c>
    </row>
    <row r="258" spans="88:102" hidden="1" x14ac:dyDescent="0.25">
      <c r="CJ258" s="89">
        <f t="shared" ca="1" si="103"/>
        <v>44913</v>
      </c>
      <c r="CK258" s="17" t="str">
        <f t="shared" ca="1" si="101"/>
        <v>Sun</v>
      </c>
      <c r="CL258" s="118" cm="1">
        <f t="array" aca="1" ref="CL258" ca="1">IFERROR(INDEX($BO$6:$BV$6, $BN$6, MATCH($CK258, $BO$8:$BV$8, 0)), 0)</f>
        <v>0</v>
      </c>
      <c r="CN258" s="6">
        <f t="shared" ca="1" si="107"/>
        <v>5</v>
      </c>
      <c r="CO258" s="118">
        <f ca="1">SUMIF($CN$9:$CN258, $CN258, $CL$9:$CL$9)</f>
        <v>46.2682291666666</v>
      </c>
      <c r="CP258" s="140" t="str">
        <f ca="1">IFERROR(INDEX('Current Jobs'!$W$11:$W$510, MATCH($CN258, 'Current Jobs'!$T$11:$T$510, 0)), "")</f>
        <v/>
      </c>
      <c r="CQ258" s="17" t="str">
        <f t="shared" ca="1" si="102"/>
        <v/>
      </c>
      <c r="CR258" s="17" t="str">
        <f t="shared" ca="1" si="104"/>
        <v/>
      </c>
      <c r="CS258" s="17" t="str">
        <f t="shared" ca="1" si="105"/>
        <v/>
      </c>
      <c r="CT258" s="17" t="str">
        <f t="shared" ca="1" si="105"/>
        <v/>
      </c>
      <c r="CV258" s="118" t="str" cm="1">
        <f t="array" aca="1" ref="CV258" ca="1">IF($CN258&gt;$CV$6, "", IFERROR(INDEX($BO$4:$BV$4, $BN$4, MATCH($CK258, $BO$8:$BV$8, 0)), 0))</f>
        <v/>
      </c>
      <c r="CX258" s="118" t="str">
        <f t="shared" ca="1" si="106"/>
        <v/>
      </c>
    </row>
    <row r="259" spans="88:102" hidden="1" x14ac:dyDescent="0.25">
      <c r="CJ259" s="89">
        <f t="shared" ca="1" si="103"/>
        <v>44914</v>
      </c>
      <c r="CK259" s="17" t="str">
        <f t="shared" ca="1" si="101"/>
        <v>Mon</v>
      </c>
      <c r="CL259" s="118" cm="1">
        <f t="array" aca="1" ref="CL259" ca="1">IFERROR(INDEX($BO$6:$BV$6, $BN$6, MATCH($CK259, $BO$8:$BV$8, 0)), 0)</f>
        <v>0.28385416666666663</v>
      </c>
      <c r="CN259" s="6">
        <f t="shared" ca="1" si="107"/>
        <v>5</v>
      </c>
      <c r="CO259" s="118">
        <f ca="1">SUMIF($CN$9:$CN259, $CN259, $CL$9:$CL$9)</f>
        <v>46.552083333333265</v>
      </c>
      <c r="CP259" s="140" t="str">
        <f ca="1">IFERROR(INDEX('Current Jobs'!$W$11:$W$510, MATCH($CN259, 'Current Jobs'!$T$11:$T$510, 0)), "")</f>
        <v/>
      </c>
      <c r="CQ259" s="17" t="str">
        <f t="shared" ca="1" si="102"/>
        <v/>
      </c>
      <c r="CR259" s="17" t="str">
        <f t="shared" ca="1" si="104"/>
        <v/>
      </c>
      <c r="CS259" s="17" t="str">
        <f t="shared" ca="1" si="105"/>
        <v/>
      </c>
      <c r="CT259" s="17" t="str">
        <f t="shared" ca="1" si="105"/>
        <v/>
      </c>
      <c r="CV259" s="118" t="str" cm="1">
        <f t="array" aca="1" ref="CV259" ca="1">IF($CN259&gt;$CV$6, "", IFERROR(INDEX($BO$4:$BV$4, $BN$4, MATCH($CK259, $BO$8:$BV$8, 0)), 0))</f>
        <v/>
      </c>
      <c r="CX259" s="118" t="str">
        <f t="shared" ca="1" si="106"/>
        <v/>
      </c>
    </row>
    <row r="260" spans="88:102" hidden="1" x14ac:dyDescent="0.25">
      <c r="CJ260" s="89">
        <f t="shared" ca="1" si="103"/>
        <v>44915</v>
      </c>
      <c r="CK260" s="17" t="str">
        <f t="shared" ca="1" si="101"/>
        <v>Tue</v>
      </c>
      <c r="CL260" s="118" cm="1">
        <f t="array" aca="1" ref="CL260" ca="1">IFERROR(INDEX($BO$6:$BV$6, $BN$6, MATCH($CK260, $BO$8:$BV$8, 0)), 0)</f>
        <v>0.28385416666666663</v>
      </c>
      <c r="CN260" s="6">
        <f t="shared" ca="1" si="107"/>
        <v>5</v>
      </c>
      <c r="CO260" s="118">
        <f ca="1">SUMIF($CN$9:$CN260, $CN260, $CL$9:$CL$9)</f>
        <v>46.835937499999929</v>
      </c>
      <c r="CP260" s="140" t="str">
        <f ca="1">IFERROR(INDEX('Current Jobs'!$W$11:$W$510, MATCH($CN260, 'Current Jobs'!$T$11:$T$510, 0)), "")</f>
        <v/>
      </c>
      <c r="CQ260" s="17" t="str">
        <f t="shared" ca="1" si="102"/>
        <v/>
      </c>
      <c r="CR260" s="17" t="str">
        <f t="shared" ca="1" si="104"/>
        <v/>
      </c>
      <c r="CS260" s="17" t="str">
        <f t="shared" ca="1" si="105"/>
        <v/>
      </c>
      <c r="CT260" s="17" t="str">
        <f t="shared" ca="1" si="105"/>
        <v/>
      </c>
      <c r="CV260" s="118" t="str" cm="1">
        <f t="array" aca="1" ref="CV260" ca="1">IF($CN260&gt;$CV$6, "", IFERROR(INDEX($BO$4:$BV$4, $BN$4, MATCH($CK260, $BO$8:$BV$8, 0)), 0))</f>
        <v/>
      </c>
      <c r="CX260" s="118" t="str">
        <f t="shared" ca="1" si="106"/>
        <v/>
      </c>
    </row>
    <row r="261" spans="88:102" hidden="1" x14ac:dyDescent="0.25">
      <c r="CJ261" s="89">
        <f t="shared" ca="1" si="103"/>
        <v>44916</v>
      </c>
      <c r="CK261" s="17" t="str">
        <f t="shared" ca="1" si="101"/>
        <v>Wed</v>
      </c>
      <c r="CL261" s="118" cm="1">
        <f t="array" aca="1" ref="CL261" ca="1">IFERROR(INDEX($BO$6:$BV$6, $BN$6, MATCH($CK261, $BO$8:$BV$8, 0)), 0)</f>
        <v>0.28385416666666663</v>
      </c>
      <c r="CN261" s="6">
        <f t="shared" ca="1" si="107"/>
        <v>5</v>
      </c>
      <c r="CO261" s="118">
        <f ca="1">SUMIF($CN$9:$CN261, $CN261, $CL$9:$CL$9)</f>
        <v>47.119791666666593</v>
      </c>
      <c r="CP261" s="140" t="str">
        <f ca="1">IFERROR(INDEX('Current Jobs'!$W$11:$W$510, MATCH($CN261, 'Current Jobs'!$T$11:$T$510, 0)), "")</f>
        <v/>
      </c>
      <c r="CQ261" s="17" t="str">
        <f t="shared" ca="1" si="102"/>
        <v/>
      </c>
      <c r="CR261" s="17" t="str">
        <f t="shared" ca="1" si="104"/>
        <v/>
      </c>
      <c r="CS261" s="17" t="str">
        <f t="shared" ca="1" si="105"/>
        <v/>
      </c>
      <c r="CT261" s="17" t="str">
        <f t="shared" ca="1" si="105"/>
        <v/>
      </c>
      <c r="CV261" s="118" t="str" cm="1">
        <f t="array" aca="1" ref="CV261" ca="1">IF($CN261&gt;$CV$6, "", IFERROR(INDEX($BO$4:$BV$4, $BN$4, MATCH($CK261, $BO$8:$BV$8, 0)), 0))</f>
        <v/>
      </c>
      <c r="CX261" s="118" t="str">
        <f t="shared" ca="1" si="106"/>
        <v/>
      </c>
    </row>
    <row r="262" spans="88:102" hidden="1" x14ac:dyDescent="0.25">
      <c r="CJ262" s="89">
        <f t="shared" ca="1" si="103"/>
        <v>44917</v>
      </c>
      <c r="CK262" s="17" t="str">
        <f t="shared" ca="1" si="101"/>
        <v>Thu</v>
      </c>
      <c r="CL262" s="118" cm="1">
        <f t="array" aca="1" ref="CL262" ca="1">IFERROR(INDEX($BO$6:$BV$6, $BN$6, MATCH($CK262, $BO$8:$BV$8, 0)), 0)</f>
        <v>0.28385416666666663</v>
      </c>
      <c r="CN262" s="6">
        <f t="shared" ca="1" si="107"/>
        <v>5</v>
      </c>
      <c r="CO262" s="118">
        <f ca="1">SUMIF($CN$9:$CN262, $CN262, $CL$9:$CL$9)</f>
        <v>47.403645833333258</v>
      </c>
      <c r="CP262" s="140" t="str">
        <f ca="1">IFERROR(INDEX('Current Jobs'!$W$11:$W$510, MATCH($CN262, 'Current Jobs'!$T$11:$T$510, 0)), "")</f>
        <v/>
      </c>
      <c r="CQ262" s="17" t="str">
        <f t="shared" ca="1" si="102"/>
        <v/>
      </c>
      <c r="CR262" s="17" t="str">
        <f t="shared" ca="1" si="104"/>
        <v/>
      </c>
      <c r="CS262" s="17" t="str">
        <f t="shared" ca="1" si="105"/>
        <v/>
      </c>
      <c r="CT262" s="17" t="str">
        <f t="shared" ca="1" si="105"/>
        <v/>
      </c>
      <c r="CV262" s="118" t="str" cm="1">
        <f t="array" aca="1" ref="CV262" ca="1">IF($CN262&gt;$CV$6, "", IFERROR(INDEX($BO$4:$BV$4, $BN$4, MATCH($CK262, $BO$8:$BV$8, 0)), 0))</f>
        <v/>
      </c>
      <c r="CX262" s="118" t="str">
        <f t="shared" ca="1" si="106"/>
        <v/>
      </c>
    </row>
    <row r="263" spans="88:102" hidden="1" x14ac:dyDescent="0.25">
      <c r="CJ263" s="89">
        <f t="shared" ca="1" si="103"/>
        <v>44918</v>
      </c>
      <c r="CK263" s="17" t="str">
        <f t="shared" ca="1" si="101"/>
        <v>Fri</v>
      </c>
      <c r="CL263" s="118" cm="1">
        <f t="array" aca="1" ref="CL263" ca="1">IFERROR(INDEX($BO$6:$BV$6, $BN$6, MATCH($CK263, $BO$8:$BV$8, 0)), 0)</f>
        <v>0.28385416666666663</v>
      </c>
      <c r="CN263" s="6">
        <f t="shared" ca="1" si="107"/>
        <v>5</v>
      </c>
      <c r="CO263" s="118">
        <f ca="1">SUMIF($CN$9:$CN263, $CN263, $CL$9:$CL$9)</f>
        <v>47.687499999999922</v>
      </c>
      <c r="CP263" s="140" t="str">
        <f ca="1">IFERROR(INDEX('Current Jobs'!$W$11:$W$510, MATCH($CN263, 'Current Jobs'!$T$11:$T$510, 0)), "")</f>
        <v/>
      </c>
      <c r="CQ263" s="17" t="str">
        <f t="shared" ca="1" si="102"/>
        <v/>
      </c>
      <c r="CR263" s="17" t="str">
        <f t="shared" ca="1" si="104"/>
        <v/>
      </c>
      <c r="CS263" s="17" t="str">
        <f t="shared" ca="1" si="105"/>
        <v/>
      </c>
      <c r="CT263" s="17" t="str">
        <f t="shared" ca="1" si="105"/>
        <v/>
      </c>
      <c r="CV263" s="118" t="str" cm="1">
        <f t="array" aca="1" ref="CV263" ca="1">IF($CN263&gt;$CV$6, "", IFERROR(INDEX($BO$4:$BV$4, $BN$4, MATCH($CK263, $BO$8:$BV$8, 0)), 0))</f>
        <v/>
      </c>
      <c r="CX263" s="118" t="str">
        <f t="shared" ca="1" si="106"/>
        <v/>
      </c>
    </row>
    <row r="264" spans="88:102" hidden="1" x14ac:dyDescent="0.25">
      <c r="CJ264" s="89">
        <f t="shared" ca="1" si="103"/>
        <v>44919</v>
      </c>
      <c r="CK264" s="17" t="str">
        <f t="shared" ca="1" si="101"/>
        <v>Sat</v>
      </c>
      <c r="CL264" s="118" cm="1">
        <f t="array" aca="1" ref="CL264" ca="1">IFERROR(INDEX($BO$6:$BV$6, $BN$6, MATCH($CK264, $BO$8:$BV$8, 0)), 0)</f>
        <v>0</v>
      </c>
      <c r="CN264" s="6">
        <f t="shared" ca="1" si="107"/>
        <v>5</v>
      </c>
      <c r="CO264" s="118">
        <f ca="1">SUMIF($CN$9:$CN264, $CN264, $CL$9:$CL$9)</f>
        <v>47.687499999999922</v>
      </c>
      <c r="CP264" s="140" t="str">
        <f ca="1">IFERROR(INDEX('Current Jobs'!$W$11:$W$510, MATCH($CN264, 'Current Jobs'!$T$11:$T$510, 0)), "")</f>
        <v/>
      </c>
      <c r="CQ264" s="17" t="str">
        <f t="shared" ca="1" si="102"/>
        <v/>
      </c>
      <c r="CR264" s="17" t="str">
        <f t="shared" ca="1" si="104"/>
        <v/>
      </c>
      <c r="CS264" s="17" t="str">
        <f t="shared" ca="1" si="105"/>
        <v/>
      </c>
      <c r="CT264" s="17" t="str">
        <f t="shared" ca="1" si="105"/>
        <v/>
      </c>
      <c r="CV264" s="118" t="str" cm="1">
        <f t="array" aca="1" ref="CV264" ca="1">IF($CN264&gt;$CV$6, "", IFERROR(INDEX($BO$4:$BV$4, $BN$4, MATCH($CK264, $BO$8:$BV$8, 0)), 0))</f>
        <v/>
      </c>
      <c r="CX264" s="118" t="str">
        <f t="shared" ca="1" si="106"/>
        <v/>
      </c>
    </row>
    <row r="265" spans="88:102" hidden="1" x14ac:dyDescent="0.25">
      <c r="CJ265" s="89">
        <f t="shared" ca="1" si="103"/>
        <v>44920</v>
      </c>
      <c r="CK265" s="17" t="str">
        <f t="shared" ref="CK265:CK328" ca="1" si="108">IF(COUNTIF($U$9:$U$32, $CJ265)&gt;0, $CK$2, IF(COUNTIF($BX$50:$BX$89, $CJ265)&gt;0, $BV$8, TEXT($CJ265, "ddd")))</f>
        <v>Sun</v>
      </c>
      <c r="CL265" s="118" cm="1">
        <f t="array" aca="1" ref="CL265" ca="1">IFERROR(INDEX($BO$6:$BV$6, $BN$6, MATCH($CK265, $BO$8:$BV$8, 0)), 0)</f>
        <v>0</v>
      </c>
      <c r="CN265" s="6">
        <f t="shared" ca="1" si="107"/>
        <v>5</v>
      </c>
      <c r="CO265" s="118">
        <f ca="1">SUMIF($CN$9:$CN265, $CN265, $CL$9:$CL$9)</f>
        <v>47.687499999999922</v>
      </c>
      <c r="CP265" s="140" t="str">
        <f ca="1">IFERROR(INDEX('Current Jobs'!$W$11:$W$510, MATCH($CN265, 'Current Jobs'!$T$11:$T$510, 0)), "")</f>
        <v/>
      </c>
      <c r="CQ265" s="17" t="str">
        <f t="shared" ref="CQ265:CQ328" ca="1" si="109">IF($CN265&gt;$CN264, $CQ$8, "")</f>
        <v/>
      </c>
      <c r="CR265" s="17" t="str">
        <f t="shared" ca="1" si="104"/>
        <v/>
      </c>
      <c r="CS265" s="17" t="str">
        <f t="shared" ca="1" si="105"/>
        <v/>
      </c>
      <c r="CT265" s="17" t="str">
        <f t="shared" ca="1" si="105"/>
        <v/>
      </c>
      <c r="CV265" s="118" t="str" cm="1">
        <f t="array" aca="1" ref="CV265" ca="1">IF($CN265&gt;$CV$6, "", IFERROR(INDEX($BO$4:$BV$4, $BN$4, MATCH($CK265, $BO$8:$BV$8, 0)), 0))</f>
        <v/>
      </c>
      <c r="CX265" s="118" t="str">
        <f t="shared" ca="1" si="106"/>
        <v/>
      </c>
    </row>
    <row r="266" spans="88:102" hidden="1" x14ac:dyDescent="0.25">
      <c r="CJ266" s="89">
        <f t="shared" ref="CJ266:CJ329" ca="1" si="110">CJ265+1</f>
        <v>44921</v>
      </c>
      <c r="CK266" s="17" t="str">
        <f t="shared" ca="1" si="108"/>
        <v>Bank Hol</v>
      </c>
      <c r="CL266" s="118" cm="1">
        <f t="array" aca="1" ref="CL266" ca="1">IFERROR(INDEX($BO$6:$BV$6, $BN$6, MATCH($CK266, $BO$8:$BV$8, 0)), 0)</f>
        <v>0</v>
      </c>
      <c r="CN266" s="6">
        <f t="shared" ca="1" si="107"/>
        <v>5</v>
      </c>
      <c r="CO266" s="118">
        <f ca="1">SUMIF($CN$9:$CN266, $CN266, $CL$9:$CL$9)</f>
        <v>47.687499999999922</v>
      </c>
      <c r="CP266" s="140" t="str">
        <f ca="1">IFERROR(INDEX('Current Jobs'!$W$11:$W$510, MATCH($CN266, 'Current Jobs'!$T$11:$T$510, 0)), "")</f>
        <v/>
      </c>
      <c r="CQ266" s="17" t="str">
        <f t="shared" ca="1" si="109"/>
        <v/>
      </c>
      <c r="CR266" s="17" t="str">
        <f t="shared" ref="CR266:CR329" ca="1" si="111">IF($CN267&gt;$CN266, $CR$8, "")</f>
        <v/>
      </c>
      <c r="CS266" s="17" t="str">
        <f t="shared" ref="CS266:CT329" ca="1" si="112">IF(CQ266="", "", CONCATENATE($CN266, " - ", CQ266))</f>
        <v/>
      </c>
      <c r="CT266" s="17" t="str">
        <f t="shared" ca="1" si="112"/>
        <v/>
      </c>
      <c r="CV266" s="118" t="str" cm="1">
        <f t="array" aca="1" ref="CV266" ca="1">IF($CN266&gt;$CV$6, "", IFERROR(INDEX($BO$4:$BV$4, $BN$4, MATCH($CK266, $BO$8:$BV$8, 0)), 0))</f>
        <v/>
      </c>
      <c r="CX266" s="118" t="str">
        <f t="shared" ref="CX266:CX329" ca="1" si="113">IF($CN266&gt;$CV$6, "", $CL266)</f>
        <v/>
      </c>
    </row>
    <row r="267" spans="88:102" hidden="1" x14ac:dyDescent="0.25">
      <c r="CJ267" s="89">
        <f t="shared" ca="1" si="110"/>
        <v>44922</v>
      </c>
      <c r="CK267" s="17" t="str">
        <f t="shared" ca="1" si="108"/>
        <v>Tue</v>
      </c>
      <c r="CL267" s="118" cm="1">
        <f t="array" aca="1" ref="CL267" ca="1">IFERROR(INDEX($BO$6:$BV$6, $BN$6, MATCH($CK267, $BO$8:$BV$8, 0)), 0)</f>
        <v>0.28385416666666663</v>
      </c>
      <c r="CN267" s="6">
        <f t="shared" ca="1" si="107"/>
        <v>5</v>
      </c>
      <c r="CO267" s="118">
        <f ca="1">SUMIF($CN$9:$CN267, $CN267, $CL$9:$CL$9)</f>
        <v>47.971354166666586</v>
      </c>
      <c r="CP267" s="140" t="str">
        <f ca="1">IFERROR(INDEX('Current Jobs'!$W$11:$W$510, MATCH($CN267, 'Current Jobs'!$T$11:$T$510, 0)), "")</f>
        <v/>
      </c>
      <c r="CQ267" s="17" t="str">
        <f t="shared" ca="1" si="109"/>
        <v/>
      </c>
      <c r="CR267" s="17" t="str">
        <f t="shared" ca="1" si="111"/>
        <v/>
      </c>
      <c r="CS267" s="17" t="str">
        <f t="shared" ca="1" si="112"/>
        <v/>
      </c>
      <c r="CT267" s="17" t="str">
        <f t="shared" ca="1" si="112"/>
        <v/>
      </c>
      <c r="CV267" s="118" t="str" cm="1">
        <f t="array" aca="1" ref="CV267" ca="1">IF($CN267&gt;$CV$6, "", IFERROR(INDEX($BO$4:$BV$4, $BN$4, MATCH($CK267, $BO$8:$BV$8, 0)), 0))</f>
        <v/>
      </c>
      <c r="CX267" s="118" t="str">
        <f t="shared" ca="1" si="113"/>
        <v/>
      </c>
    </row>
    <row r="268" spans="88:102" hidden="1" x14ac:dyDescent="0.25">
      <c r="CJ268" s="89">
        <f t="shared" ca="1" si="110"/>
        <v>44923</v>
      </c>
      <c r="CK268" s="17" t="str">
        <f t="shared" ca="1" si="108"/>
        <v>Wed</v>
      </c>
      <c r="CL268" s="118" cm="1">
        <f t="array" aca="1" ref="CL268" ca="1">IFERROR(INDEX($BO$6:$BV$6, $BN$6, MATCH($CK268, $BO$8:$BV$8, 0)), 0)</f>
        <v>0.28385416666666663</v>
      </c>
      <c r="CN268" s="6">
        <f t="shared" ca="1" si="107"/>
        <v>5</v>
      </c>
      <c r="CO268" s="118">
        <f ca="1">SUMIF($CN$9:$CN268, $CN268, $CL$9:$CL$9)</f>
        <v>48.25520833333325</v>
      </c>
      <c r="CP268" s="140" t="str">
        <f ca="1">IFERROR(INDEX('Current Jobs'!$W$11:$W$510, MATCH($CN268, 'Current Jobs'!$T$11:$T$510, 0)), "")</f>
        <v/>
      </c>
      <c r="CQ268" s="17" t="str">
        <f t="shared" ca="1" si="109"/>
        <v/>
      </c>
      <c r="CR268" s="17" t="str">
        <f t="shared" ca="1" si="111"/>
        <v/>
      </c>
      <c r="CS268" s="17" t="str">
        <f t="shared" ca="1" si="112"/>
        <v/>
      </c>
      <c r="CT268" s="17" t="str">
        <f t="shared" ca="1" si="112"/>
        <v/>
      </c>
      <c r="CV268" s="118" t="str" cm="1">
        <f t="array" aca="1" ref="CV268" ca="1">IF($CN268&gt;$CV$6, "", IFERROR(INDEX($BO$4:$BV$4, $BN$4, MATCH($CK268, $BO$8:$BV$8, 0)), 0))</f>
        <v/>
      </c>
      <c r="CX268" s="118" t="str">
        <f t="shared" ca="1" si="113"/>
        <v/>
      </c>
    </row>
    <row r="269" spans="88:102" hidden="1" x14ac:dyDescent="0.25">
      <c r="CJ269" s="89">
        <f t="shared" ca="1" si="110"/>
        <v>44924</v>
      </c>
      <c r="CK269" s="17" t="str">
        <f t="shared" ca="1" si="108"/>
        <v>Thu</v>
      </c>
      <c r="CL269" s="118" cm="1">
        <f t="array" aca="1" ref="CL269" ca="1">IFERROR(INDEX($BO$6:$BV$6, $BN$6, MATCH($CK269, $BO$8:$BV$8, 0)), 0)</f>
        <v>0.28385416666666663</v>
      </c>
      <c r="CN269" s="6">
        <f t="shared" ca="1" si="107"/>
        <v>5</v>
      </c>
      <c r="CO269" s="118">
        <f ca="1">SUMIF($CN$9:$CN269, $CN269, $CL$9:$CL$9)</f>
        <v>48.539062499999915</v>
      </c>
      <c r="CP269" s="140" t="str">
        <f ca="1">IFERROR(INDEX('Current Jobs'!$W$11:$W$510, MATCH($CN269, 'Current Jobs'!$T$11:$T$510, 0)), "")</f>
        <v/>
      </c>
      <c r="CQ269" s="17" t="str">
        <f t="shared" ca="1" si="109"/>
        <v/>
      </c>
      <c r="CR269" s="17" t="str">
        <f t="shared" ca="1" si="111"/>
        <v/>
      </c>
      <c r="CS269" s="17" t="str">
        <f t="shared" ca="1" si="112"/>
        <v/>
      </c>
      <c r="CT269" s="17" t="str">
        <f t="shared" ca="1" si="112"/>
        <v/>
      </c>
      <c r="CV269" s="118" t="str" cm="1">
        <f t="array" aca="1" ref="CV269" ca="1">IF($CN269&gt;$CV$6, "", IFERROR(INDEX($BO$4:$BV$4, $BN$4, MATCH($CK269, $BO$8:$BV$8, 0)), 0))</f>
        <v/>
      </c>
      <c r="CX269" s="118" t="str">
        <f t="shared" ca="1" si="113"/>
        <v/>
      </c>
    </row>
    <row r="270" spans="88:102" hidden="1" x14ac:dyDescent="0.25">
      <c r="CJ270" s="89">
        <f t="shared" ca="1" si="110"/>
        <v>44925</v>
      </c>
      <c r="CK270" s="17" t="str">
        <f t="shared" ca="1" si="108"/>
        <v>Fri</v>
      </c>
      <c r="CL270" s="118" cm="1">
        <f t="array" aca="1" ref="CL270" ca="1">IFERROR(INDEX($BO$6:$BV$6, $BN$6, MATCH($CK270, $BO$8:$BV$8, 0)), 0)</f>
        <v>0.28385416666666663</v>
      </c>
      <c r="CN270" s="6">
        <f t="shared" ca="1" si="107"/>
        <v>5</v>
      </c>
      <c r="CO270" s="118">
        <f ca="1">SUMIF($CN$9:$CN270, $CN270, $CL$9:$CL$9)</f>
        <v>48.822916666666579</v>
      </c>
      <c r="CP270" s="140" t="str">
        <f ca="1">IFERROR(INDEX('Current Jobs'!$W$11:$W$510, MATCH($CN270, 'Current Jobs'!$T$11:$T$510, 0)), "")</f>
        <v/>
      </c>
      <c r="CQ270" s="17" t="str">
        <f t="shared" ca="1" si="109"/>
        <v/>
      </c>
      <c r="CR270" s="17" t="str">
        <f t="shared" ca="1" si="111"/>
        <v/>
      </c>
      <c r="CS270" s="17" t="str">
        <f t="shared" ca="1" si="112"/>
        <v/>
      </c>
      <c r="CT270" s="17" t="str">
        <f t="shared" ca="1" si="112"/>
        <v/>
      </c>
      <c r="CV270" s="118" t="str" cm="1">
        <f t="array" aca="1" ref="CV270" ca="1">IF($CN270&gt;$CV$6, "", IFERROR(INDEX($BO$4:$BV$4, $BN$4, MATCH($CK270, $BO$8:$BV$8, 0)), 0))</f>
        <v/>
      </c>
      <c r="CX270" s="118" t="str">
        <f t="shared" ca="1" si="113"/>
        <v/>
      </c>
    </row>
    <row r="271" spans="88:102" hidden="1" x14ac:dyDescent="0.25">
      <c r="CJ271" s="89">
        <f t="shared" ca="1" si="110"/>
        <v>44926</v>
      </c>
      <c r="CK271" s="17" t="str">
        <f t="shared" ca="1" si="108"/>
        <v>Sat</v>
      </c>
      <c r="CL271" s="118" cm="1">
        <f t="array" aca="1" ref="CL271" ca="1">IFERROR(INDEX($BO$6:$BV$6, $BN$6, MATCH($CK271, $BO$8:$BV$8, 0)), 0)</f>
        <v>0</v>
      </c>
      <c r="CN271" s="6">
        <f t="shared" ca="1" si="107"/>
        <v>5</v>
      </c>
      <c r="CO271" s="118">
        <f ca="1">SUMIF($CN$9:$CN271, $CN271, $CL$9:$CL$9)</f>
        <v>48.822916666666579</v>
      </c>
      <c r="CP271" s="140" t="str">
        <f ca="1">IFERROR(INDEX('Current Jobs'!$W$11:$W$510, MATCH($CN271, 'Current Jobs'!$T$11:$T$510, 0)), "")</f>
        <v/>
      </c>
      <c r="CQ271" s="17" t="str">
        <f t="shared" ca="1" si="109"/>
        <v/>
      </c>
      <c r="CR271" s="17" t="str">
        <f t="shared" ca="1" si="111"/>
        <v/>
      </c>
      <c r="CS271" s="17" t="str">
        <f t="shared" ca="1" si="112"/>
        <v/>
      </c>
      <c r="CT271" s="17" t="str">
        <f t="shared" ca="1" si="112"/>
        <v/>
      </c>
      <c r="CV271" s="118" t="str" cm="1">
        <f t="array" aca="1" ref="CV271" ca="1">IF($CN271&gt;$CV$6, "", IFERROR(INDEX($BO$4:$BV$4, $BN$4, MATCH($CK271, $BO$8:$BV$8, 0)), 0))</f>
        <v/>
      </c>
      <c r="CX271" s="118" t="str">
        <f t="shared" ca="1" si="113"/>
        <v/>
      </c>
    </row>
    <row r="272" spans="88:102" hidden="1" x14ac:dyDescent="0.25">
      <c r="CJ272" s="89">
        <f t="shared" ca="1" si="110"/>
        <v>44927</v>
      </c>
      <c r="CK272" s="17" t="str">
        <f t="shared" ca="1" si="108"/>
        <v>Sun</v>
      </c>
      <c r="CL272" s="118" cm="1">
        <f t="array" aca="1" ref="CL272" ca="1">IFERROR(INDEX($BO$6:$BV$6, $BN$6, MATCH($CK272, $BO$8:$BV$8, 0)), 0)</f>
        <v>0</v>
      </c>
      <c r="CN272" s="6">
        <f t="shared" ca="1" si="107"/>
        <v>5</v>
      </c>
      <c r="CO272" s="118">
        <f ca="1">SUMIF($CN$9:$CN272, $CN272, $CL$9:$CL$9)</f>
        <v>48.822916666666579</v>
      </c>
      <c r="CP272" s="140" t="str">
        <f ca="1">IFERROR(INDEX('Current Jobs'!$W$11:$W$510, MATCH($CN272, 'Current Jobs'!$T$11:$T$510, 0)), "")</f>
        <v/>
      </c>
      <c r="CQ272" s="17" t="str">
        <f t="shared" ca="1" si="109"/>
        <v/>
      </c>
      <c r="CR272" s="17" t="str">
        <f t="shared" ca="1" si="111"/>
        <v/>
      </c>
      <c r="CS272" s="17" t="str">
        <f t="shared" ca="1" si="112"/>
        <v/>
      </c>
      <c r="CT272" s="17" t="str">
        <f t="shared" ca="1" si="112"/>
        <v/>
      </c>
      <c r="CV272" s="118" t="str" cm="1">
        <f t="array" aca="1" ref="CV272" ca="1">IF($CN272&gt;$CV$6, "", IFERROR(INDEX($BO$4:$BV$4, $BN$4, MATCH($CK272, $BO$8:$BV$8, 0)), 0))</f>
        <v/>
      </c>
      <c r="CX272" s="118" t="str">
        <f t="shared" ca="1" si="113"/>
        <v/>
      </c>
    </row>
    <row r="273" spans="88:102" hidden="1" x14ac:dyDescent="0.25">
      <c r="CJ273" s="89">
        <f t="shared" ca="1" si="110"/>
        <v>44928</v>
      </c>
      <c r="CK273" s="17" t="str">
        <f t="shared" ca="1" si="108"/>
        <v>Bank Hol</v>
      </c>
      <c r="CL273" s="118" cm="1">
        <f t="array" aca="1" ref="CL273" ca="1">IFERROR(INDEX($BO$6:$BV$6, $BN$6, MATCH($CK273, $BO$8:$BV$8, 0)), 0)</f>
        <v>0</v>
      </c>
      <c r="CN273" s="6">
        <f t="shared" ca="1" si="107"/>
        <v>5</v>
      </c>
      <c r="CO273" s="118">
        <f ca="1">SUMIF($CN$9:$CN273, $CN273, $CL$9:$CL$9)</f>
        <v>48.822916666666579</v>
      </c>
      <c r="CP273" s="140" t="str">
        <f ca="1">IFERROR(INDEX('Current Jobs'!$W$11:$W$510, MATCH($CN273, 'Current Jobs'!$T$11:$T$510, 0)), "")</f>
        <v/>
      </c>
      <c r="CQ273" s="17" t="str">
        <f t="shared" ca="1" si="109"/>
        <v/>
      </c>
      <c r="CR273" s="17" t="str">
        <f t="shared" ca="1" si="111"/>
        <v/>
      </c>
      <c r="CS273" s="17" t="str">
        <f t="shared" ca="1" si="112"/>
        <v/>
      </c>
      <c r="CT273" s="17" t="str">
        <f t="shared" ca="1" si="112"/>
        <v/>
      </c>
      <c r="CV273" s="118" t="str" cm="1">
        <f t="array" aca="1" ref="CV273" ca="1">IF($CN273&gt;$CV$6, "", IFERROR(INDEX($BO$4:$BV$4, $BN$4, MATCH($CK273, $BO$8:$BV$8, 0)), 0))</f>
        <v/>
      </c>
      <c r="CX273" s="118" t="str">
        <f t="shared" ca="1" si="113"/>
        <v/>
      </c>
    </row>
    <row r="274" spans="88:102" hidden="1" x14ac:dyDescent="0.25">
      <c r="CJ274" s="89">
        <f t="shared" ca="1" si="110"/>
        <v>44929</v>
      </c>
      <c r="CK274" s="17" t="str">
        <f t="shared" ca="1" si="108"/>
        <v>Tue</v>
      </c>
      <c r="CL274" s="118" cm="1">
        <f t="array" aca="1" ref="CL274" ca="1">IFERROR(INDEX($BO$6:$BV$6, $BN$6, MATCH($CK274, $BO$8:$BV$8, 0)), 0)</f>
        <v>0.28385416666666663</v>
      </c>
      <c r="CN274" s="6">
        <f t="shared" ref="CN274:CN337" ca="1" si="114">IF($CO273&gt;=$CP273, $CN273+1, $CN273)</f>
        <v>5</v>
      </c>
      <c r="CO274" s="118">
        <f ca="1">SUMIF($CN$9:$CN274, $CN274, $CL$9:$CL$9)</f>
        <v>49.106770833333243</v>
      </c>
      <c r="CP274" s="140" t="str">
        <f ca="1">IFERROR(INDEX('Current Jobs'!$W$11:$W$510, MATCH($CN274, 'Current Jobs'!$T$11:$T$510, 0)), "")</f>
        <v/>
      </c>
      <c r="CQ274" s="17" t="str">
        <f t="shared" ca="1" si="109"/>
        <v/>
      </c>
      <c r="CR274" s="17" t="str">
        <f t="shared" ca="1" si="111"/>
        <v/>
      </c>
      <c r="CS274" s="17" t="str">
        <f t="shared" ca="1" si="112"/>
        <v/>
      </c>
      <c r="CT274" s="17" t="str">
        <f t="shared" ca="1" si="112"/>
        <v/>
      </c>
      <c r="CV274" s="118" t="str" cm="1">
        <f t="array" aca="1" ref="CV274" ca="1">IF($CN274&gt;$CV$6, "", IFERROR(INDEX($BO$4:$BV$4, $BN$4, MATCH($CK274, $BO$8:$BV$8, 0)), 0))</f>
        <v/>
      </c>
      <c r="CX274" s="118" t="str">
        <f t="shared" ca="1" si="113"/>
        <v/>
      </c>
    </row>
    <row r="275" spans="88:102" hidden="1" x14ac:dyDescent="0.25">
      <c r="CJ275" s="89">
        <f t="shared" ca="1" si="110"/>
        <v>44930</v>
      </c>
      <c r="CK275" s="17" t="str">
        <f t="shared" ca="1" si="108"/>
        <v>Wed</v>
      </c>
      <c r="CL275" s="118" cm="1">
        <f t="array" aca="1" ref="CL275" ca="1">IFERROR(INDEX($BO$6:$BV$6, $BN$6, MATCH($CK275, $BO$8:$BV$8, 0)), 0)</f>
        <v>0.28385416666666663</v>
      </c>
      <c r="CN275" s="6">
        <f t="shared" ca="1" si="114"/>
        <v>5</v>
      </c>
      <c r="CO275" s="118">
        <f ca="1">SUMIF($CN$9:$CN275, $CN275, $CL$9:$CL$9)</f>
        <v>49.390624999999908</v>
      </c>
      <c r="CP275" s="140" t="str">
        <f ca="1">IFERROR(INDEX('Current Jobs'!$W$11:$W$510, MATCH($CN275, 'Current Jobs'!$T$11:$T$510, 0)), "")</f>
        <v/>
      </c>
      <c r="CQ275" s="17" t="str">
        <f t="shared" ca="1" si="109"/>
        <v/>
      </c>
      <c r="CR275" s="17" t="str">
        <f t="shared" ca="1" si="111"/>
        <v/>
      </c>
      <c r="CS275" s="17" t="str">
        <f t="shared" ca="1" si="112"/>
        <v/>
      </c>
      <c r="CT275" s="17" t="str">
        <f t="shared" ca="1" si="112"/>
        <v/>
      </c>
      <c r="CV275" s="118" t="str" cm="1">
        <f t="array" aca="1" ref="CV275" ca="1">IF($CN275&gt;$CV$6, "", IFERROR(INDEX($BO$4:$BV$4, $BN$4, MATCH($CK275, $BO$8:$BV$8, 0)), 0))</f>
        <v/>
      </c>
      <c r="CX275" s="118" t="str">
        <f t="shared" ca="1" si="113"/>
        <v/>
      </c>
    </row>
    <row r="276" spans="88:102" hidden="1" x14ac:dyDescent="0.25">
      <c r="CJ276" s="89">
        <f t="shared" ca="1" si="110"/>
        <v>44931</v>
      </c>
      <c r="CK276" s="17" t="str">
        <f t="shared" ca="1" si="108"/>
        <v>Thu</v>
      </c>
      <c r="CL276" s="118" cm="1">
        <f t="array" aca="1" ref="CL276" ca="1">IFERROR(INDEX($BO$6:$BV$6, $BN$6, MATCH($CK276, $BO$8:$BV$8, 0)), 0)</f>
        <v>0.28385416666666663</v>
      </c>
      <c r="CN276" s="6">
        <f t="shared" ca="1" si="114"/>
        <v>5</v>
      </c>
      <c r="CO276" s="118">
        <f ca="1">SUMIF($CN$9:$CN276, $CN276, $CL$9:$CL$9)</f>
        <v>49.674479166666572</v>
      </c>
      <c r="CP276" s="140" t="str">
        <f ca="1">IFERROR(INDEX('Current Jobs'!$W$11:$W$510, MATCH($CN276, 'Current Jobs'!$T$11:$T$510, 0)), "")</f>
        <v/>
      </c>
      <c r="CQ276" s="17" t="str">
        <f t="shared" ca="1" si="109"/>
        <v/>
      </c>
      <c r="CR276" s="17" t="str">
        <f t="shared" ca="1" si="111"/>
        <v/>
      </c>
      <c r="CS276" s="17" t="str">
        <f t="shared" ca="1" si="112"/>
        <v/>
      </c>
      <c r="CT276" s="17" t="str">
        <f t="shared" ca="1" si="112"/>
        <v/>
      </c>
      <c r="CV276" s="118" t="str" cm="1">
        <f t="array" aca="1" ref="CV276" ca="1">IF($CN276&gt;$CV$6, "", IFERROR(INDEX($BO$4:$BV$4, $BN$4, MATCH($CK276, $BO$8:$BV$8, 0)), 0))</f>
        <v/>
      </c>
      <c r="CX276" s="118" t="str">
        <f t="shared" ca="1" si="113"/>
        <v/>
      </c>
    </row>
    <row r="277" spans="88:102" hidden="1" x14ac:dyDescent="0.25">
      <c r="CJ277" s="89">
        <f t="shared" ca="1" si="110"/>
        <v>44932</v>
      </c>
      <c r="CK277" s="17" t="str">
        <f t="shared" ca="1" si="108"/>
        <v>Fri</v>
      </c>
      <c r="CL277" s="118" cm="1">
        <f t="array" aca="1" ref="CL277" ca="1">IFERROR(INDEX($BO$6:$BV$6, $BN$6, MATCH($CK277, $BO$8:$BV$8, 0)), 0)</f>
        <v>0.28385416666666663</v>
      </c>
      <c r="CN277" s="6">
        <f t="shared" ca="1" si="114"/>
        <v>5</v>
      </c>
      <c r="CO277" s="118">
        <f ca="1">SUMIF($CN$9:$CN277, $CN277, $CL$9:$CL$9)</f>
        <v>49.958333333333236</v>
      </c>
      <c r="CP277" s="140" t="str">
        <f ca="1">IFERROR(INDEX('Current Jobs'!$W$11:$W$510, MATCH($CN277, 'Current Jobs'!$T$11:$T$510, 0)), "")</f>
        <v/>
      </c>
      <c r="CQ277" s="17" t="str">
        <f t="shared" ca="1" si="109"/>
        <v/>
      </c>
      <c r="CR277" s="17" t="str">
        <f t="shared" ca="1" si="111"/>
        <v/>
      </c>
      <c r="CS277" s="17" t="str">
        <f t="shared" ca="1" si="112"/>
        <v/>
      </c>
      <c r="CT277" s="17" t="str">
        <f t="shared" ca="1" si="112"/>
        <v/>
      </c>
      <c r="CV277" s="118" t="str" cm="1">
        <f t="array" aca="1" ref="CV277" ca="1">IF($CN277&gt;$CV$6, "", IFERROR(INDEX($BO$4:$BV$4, $BN$4, MATCH($CK277, $BO$8:$BV$8, 0)), 0))</f>
        <v/>
      </c>
      <c r="CX277" s="118" t="str">
        <f t="shared" ca="1" si="113"/>
        <v/>
      </c>
    </row>
    <row r="278" spans="88:102" hidden="1" x14ac:dyDescent="0.25">
      <c r="CJ278" s="89">
        <f t="shared" ca="1" si="110"/>
        <v>44933</v>
      </c>
      <c r="CK278" s="17" t="str">
        <f t="shared" ca="1" si="108"/>
        <v>Sat</v>
      </c>
      <c r="CL278" s="118" cm="1">
        <f t="array" aca="1" ref="CL278" ca="1">IFERROR(INDEX($BO$6:$BV$6, $BN$6, MATCH($CK278, $BO$8:$BV$8, 0)), 0)</f>
        <v>0</v>
      </c>
      <c r="CN278" s="6">
        <f t="shared" ca="1" si="114"/>
        <v>5</v>
      </c>
      <c r="CO278" s="118">
        <f ca="1">SUMIF($CN$9:$CN278, $CN278, $CL$9:$CL$9)</f>
        <v>49.958333333333236</v>
      </c>
      <c r="CP278" s="140" t="str">
        <f ca="1">IFERROR(INDEX('Current Jobs'!$W$11:$W$510, MATCH($CN278, 'Current Jobs'!$T$11:$T$510, 0)), "")</f>
        <v/>
      </c>
      <c r="CQ278" s="17" t="str">
        <f t="shared" ca="1" si="109"/>
        <v/>
      </c>
      <c r="CR278" s="17" t="str">
        <f t="shared" ca="1" si="111"/>
        <v/>
      </c>
      <c r="CS278" s="17" t="str">
        <f t="shared" ca="1" si="112"/>
        <v/>
      </c>
      <c r="CT278" s="17" t="str">
        <f t="shared" ca="1" si="112"/>
        <v/>
      </c>
      <c r="CV278" s="118" t="str" cm="1">
        <f t="array" aca="1" ref="CV278" ca="1">IF($CN278&gt;$CV$6, "", IFERROR(INDEX($BO$4:$BV$4, $BN$4, MATCH($CK278, $BO$8:$BV$8, 0)), 0))</f>
        <v/>
      </c>
      <c r="CX278" s="118" t="str">
        <f t="shared" ca="1" si="113"/>
        <v/>
      </c>
    </row>
    <row r="279" spans="88:102" hidden="1" x14ac:dyDescent="0.25">
      <c r="CJ279" s="89">
        <f t="shared" ca="1" si="110"/>
        <v>44934</v>
      </c>
      <c r="CK279" s="17" t="str">
        <f t="shared" ca="1" si="108"/>
        <v>Sun</v>
      </c>
      <c r="CL279" s="118" cm="1">
        <f t="array" aca="1" ref="CL279" ca="1">IFERROR(INDEX($BO$6:$BV$6, $BN$6, MATCH($CK279, $BO$8:$BV$8, 0)), 0)</f>
        <v>0</v>
      </c>
      <c r="CN279" s="6">
        <f t="shared" ca="1" si="114"/>
        <v>5</v>
      </c>
      <c r="CO279" s="118">
        <f ca="1">SUMIF($CN$9:$CN279, $CN279, $CL$9:$CL$9)</f>
        <v>49.958333333333236</v>
      </c>
      <c r="CP279" s="140" t="str">
        <f ca="1">IFERROR(INDEX('Current Jobs'!$W$11:$W$510, MATCH($CN279, 'Current Jobs'!$T$11:$T$510, 0)), "")</f>
        <v/>
      </c>
      <c r="CQ279" s="17" t="str">
        <f t="shared" ca="1" si="109"/>
        <v/>
      </c>
      <c r="CR279" s="17" t="str">
        <f t="shared" ca="1" si="111"/>
        <v/>
      </c>
      <c r="CS279" s="17" t="str">
        <f t="shared" ca="1" si="112"/>
        <v/>
      </c>
      <c r="CT279" s="17" t="str">
        <f t="shared" ca="1" si="112"/>
        <v/>
      </c>
      <c r="CV279" s="118" t="str" cm="1">
        <f t="array" aca="1" ref="CV279" ca="1">IF($CN279&gt;$CV$6, "", IFERROR(INDEX($BO$4:$BV$4, $BN$4, MATCH($CK279, $BO$8:$BV$8, 0)), 0))</f>
        <v/>
      </c>
      <c r="CX279" s="118" t="str">
        <f t="shared" ca="1" si="113"/>
        <v/>
      </c>
    </row>
    <row r="280" spans="88:102" hidden="1" x14ac:dyDescent="0.25">
      <c r="CJ280" s="89">
        <f t="shared" ca="1" si="110"/>
        <v>44935</v>
      </c>
      <c r="CK280" s="17" t="str">
        <f t="shared" ca="1" si="108"/>
        <v>Mon</v>
      </c>
      <c r="CL280" s="118" cm="1">
        <f t="array" aca="1" ref="CL280" ca="1">IFERROR(INDEX($BO$6:$BV$6, $BN$6, MATCH($CK280, $BO$8:$BV$8, 0)), 0)</f>
        <v>0.28385416666666663</v>
      </c>
      <c r="CN280" s="6">
        <f t="shared" ca="1" si="114"/>
        <v>5</v>
      </c>
      <c r="CO280" s="118">
        <f ca="1">SUMIF($CN$9:$CN280, $CN280, $CL$9:$CL$9)</f>
        <v>50.242187499999901</v>
      </c>
      <c r="CP280" s="140" t="str">
        <f ca="1">IFERROR(INDEX('Current Jobs'!$W$11:$W$510, MATCH($CN280, 'Current Jobs'!$T$11:$T$510, 0)), "")</f>
        <v/>
      </c>
      <c r="CQ280" s="17" t="str">
        <f t="shared" ca="1" si="109"/>
        <v/>
      </c>
      <c r="CR280" s="17" t="str">
        <f t="shared" ca="1" si="111"/>
        <v/>
      </c>
      <c r="CS280" s="17" t="str">
        <f t="shared" ca="1" si="112"/>
        <v/>
      </c>
      <c r="CT280" s="17" t="str">
        <f t="shared" ca="1" si="112"/>
        <v/>
      </c>
      <c r="CV280" s="118" t="str" cm="1">
        <f t="array" aca="1" ref="CV280" ca="1">IF($CN280&gt;$CV$6, "", IFERROR(INDEX($BO$4:$BV$4, $BN$4, MATCH($CK280, $BO$8:$BV$8, 0)), 0))</f>
        <v/>
      </c>
      <c r="CX280" s="118" t="str">
        <f t="shared" ca="1" si="113"/>
        <v/>
      </c>
    </row>
    <row r="281" spans="88:102" hidden="1" x14ac:dyDescent="0.25">
      <c r="CJ281" s="89">
        <f t="shared" ca="1" si="110"/>
        <v>44936</v>
      </c>
      <c r="CK281" s="17" t="str">
        <f t="shared" ca="1" si="108"/>
        <v>Tue</v>
      </c>
      <c r="CL281" s="118" cm="1">
        <f t="array" aca="1" ref="CL281" ca="1">IFERROR(INDEX($BO$6:$BV$6, $BN$6, MATCH($CK281, $BO$8:$BV$8, 0)), 0)</f>
        <v>0.28385416666666663</v>
      </c>
      <c r="CN281" s="6">
        <f t="shared" ca="1" si="114"/>
        <v>5</v>
      </c>
      <c r="CO281" s="118">
        <f ca="1">SUMIF($CN$9:$CN281, $CN281, $CL$9:$CL$9)</f>
        <v>50.526041666666565</v>
      </c>
      <c r="CP281" s="140" t="str">
        <f ca="1">IFERROR(INDEX('Current Jobs'!$W$11:$W$510, MATCH($CN281, 'Current Jobs'!$T$11:$T$510, 0)), "")</f>
        <v/>
      </c>
      <c r="CQ281" s="17" t="str">
        <f t="shared" ca="1" si="109"/>
        <v/>
      </c>
      <c r="CR281" s="17" t="str">
        <f t="shared" ca="1" si="111"/>
        <v/>
      </c>
      <c r="CS281" s="17" t="str">
        <f t="shared" ca="1" si="112"/>
        <v/>
      </c>
      <c r="CT281" s="17" t="str">
        <f t="shared" ca="1" si="112"/>
        <v/>
      </c>
      <c r="CV281" s="118" t="str" cm="1">
        <f t="array" aca="1" ref="CV281" ca="1">IF($CN281&gt;$CV$6, "", IFERROR(INDEX($BO$4:$BV$4, $BN$4, MATCH($CK281, $BO$8:$BV$8, 0)), 0))</f>
        <v/>
      </c>
      <c r="CX281" s="118" t="str">
        <f t="shared" ca="1" si="113"/>
        <v/>
      </c>
    </row>
    <row r="282" spans="88:102" hidden="1" x14ac:dyDescent="0.25">
      <c r="CJ282" s="89">
        <f t="shared" ca="1" si="110"/>
        <v>44937</v>
      </c>
      <c r="CK282" s="17" t="str">
        <f t="shared" ca="1" si="108"/>
        <v>Wed</v>
      </c>
      <c r="CL282" s="118" cm="1">
        <f t="array" aca="1" ref="CL282" ca="1">IFERROR(INDEX($BO$6:$BV$6, $BN$6, MATCH($CK282, $BO$8:$BV$8, 0)), 0)</f>
        <v>0.28385416666666663</v>
      </c>
      <c r="CN282" s="6">
        <f t="shared" ca="1" si="114"/>
        <v>5</v>
      </c>
      <c r="CO282" s="118">
        <f ca="1">SUMIF($CN$9:$CN282, $CN282, $CL$9:$CL$9)</f>
        <v>50.809895833333229</v>
      </c>
      <c r="CP282" s="140" t="str">
        <f ca="1">IFERROR(INDEX('Current Jobs'!$W$11:$W$510, MATCH($CN282, 'Current Jobs'!$T$11:$T$510, 0)), "")</f>
        <v/>
      </c>
      <c r="CQ282" s="17" t="str">
        <f t="shared" ca="1" si="109"/>
        <v/>
      </c>
      <c r="CR282" s="17" t="str">
        <f t="shared" ca="1" si="111"/>
        <v/>
      </c>
      <c r="CS282" s="17" t="str">
        <f t="shared" ca="1" si="112"/>
        <v/>
      </c>
      <c r="CT282" s="17" t="str">
        <f t="shared" ca="1" si="112"/>
        <v/>
      </c>
      <c r="CV282" s="118" t="str" cm="1">
        <f t="array" aca="1" ref="CV282" ca="1">IF($CN282&gt;$CV$6, "", IFERROR(INDEX($BO$4:$BV$4, $BN$4, MATCH($CK282, $BO$8:$BV$8, 0)), 0))</f>
        <v/>
      </c>
      <c r="CX282" s="118" t="str">
        <f t="shared" ca="1" si="113"/>
        <v/>
      </c>
    </row>
    <row r="283" spans="88:102" hidden="1" x14ac:dyDescent="0.25">
      <c r="CJ283" s="89">
        <f t="shared" ca="1" si="110"/>
        <v>44938</v>
      </c>
      <c r="CK283" s="17" t="str">
        <f t="shared" ca="1" si="108"/>
        <v>Thu</v>
      </c>
      <c r="CL283" s="118" cm="1">
        <f t="array" aca="1" ref="CL283" ca="1">IFERROR(INDEX($BO$6:$BV$6, $BN$6, MATCH($CK283, $BO$8:$BV$8, 0)), 0)</f>
        <v>0.28385416666666663</v>
      </c>
      <c r="CN283" s="6">
        <f t="shared" ca="1" si="114"/>
        <v>5</v>
      </c>
      <c r="CO283" s="118">
        <f ca="1">SUMIF($CN$9:$CN283, $CN283, $CL$9:$CL$9)</f>
        <v>51.093749999999893</v>
      </c>
      <c r="CP283" s="140" t="str">
        <f ca="1">IFERROR(INDEX('Current Jobs'!$W$11:$W$510, MATCH($CN283, 'Current Jobs'!$T$11:$T$510, 0)), "")</f>
        <v/>
      </c>
      <c r="CQ283" s="17" t="str">
        <f t="shared" ca="1" si="109"/>
        <v/>
      </c>
      <c r="CR283" s="17" t="str">
        <f t="shared" ca="1" si="111"/>
        <v/>
      </c>
      <c r="CS283" s="17" t="str">
        <f t="shared" ca="1" si="112"/>
        <v/>
      </c>
      <c r="CT283" s="17" t="str">
        <f t="shared" ca="1" si="112"/>
        <v/>
      </c>
      <c r="CV283" s="118" t="str" cm="1">
        <f t="array" aca="1" ref="CV283" ca="1">IF($CN283&gt;$CV$6, "", IFERROR(INDEX($BO$4:$BV$4, $BN$4, MATCH($CK283, $BO$8:$BV$8, 0)), 0))</f>
        <v/>
      </c>
      <c r="CX283" s="118" t="str">
        <f t="shared" ca="1" si="113"/>
        <v/>
      </c>
    </row>
    <row r="284" spans="88:102" hidden="1" x14ac:dyDescent="0.25">
      <c r="CJ284" s="89">
        <f t="shared" ca="1" si="110"/>
        <v>44939</v>
      </c>
      <c r="CK284" s="17" t="str">
        <f t="shared" ca="1" si="108"/>
        <v>Fri</v>
      </c>
      <c r="CL284" s="118" cm="1">
        <f t="array" aca="1" ref="CL284" ca="1">IFERROR(INDEX($BO$6:$BV$6, $BN$6, MATCH($CK284, $BO$8:$BV$8, 0)), 0)</f>
        <v>0.28385416666666663</v>
      </c>
      <c r="CN284" s="6">
        <f t="shared" ca="1" si="114"/>
        <v>5</v>
      </c>
      <c r="CO284" s="118">
        <f ca="1">SUMIF($CN$9:$CN284, $CN284, $CL$9:$CL$9)</f>
        <v>51.377604166666558</v>
      </c>
      <c r="CP284" s="140" t="str">
        <f ca="1">IFERROR(INDEX('Current Jobs'!$W$11:$W$510, MATCH($CN284, 'Current Jobs'!$T$11:$T$510, 0)), "")</f>
        <v/>
      </c>
      <c r="CQ284" s="17" t="str">
        <f t="shared" ca="1" si="109"/>
        <v/>
      </c>
      <c r="CR284" s="17" t="str">
        <f t="shared" ca="1" si="111"/>
        <v/>
      </c>
      <c r="CS284" s="17" t="str">
        <f t="shared" ca="1" si="112"/>
        <v/>
      </c>
      <c r="CT284" s="17" t="str">
        <f t="shared" ca="1" si="112"/>
        <v/>
      </c>
      <c r="CV284" s="118" t="str" cm="1">
        <f t="array" aca="1" ref="CV284" ca="1">IF($CN284&gt;$CV$6, "", IFERROR(INDEX($BO$4:$BV$4, $BN$4, MATCH($CK284, $BO$8:$BV$8, 0)), 0))</f>
        <v/>
      </c>
      <c r="CX284" s="118" t="str">
        <f t="shared" ca="1" si="113"/>
        <v/>
      </c>
    </row>
    <row r="285" spans="88:102" hidden="1" x14ac:dyDescent="0.25">
      <c r="CJ285" s="89">
        <f t="shared" ca="1" si="110"/>
        <v>44940</v>
      </c>
      <c r="CK285" s="17" t="str">
        <f t="shared" ca="1" si="108"/>
        <v>Sat</v>
      </c>
      <c r="CL285" s="118" cm="1">
        <f t="array" aca="1" ref="CL285" ca="1">IFERROR(INDEX($BO$6:$BV$6, $BN$6, MATCH($CK285, $BO$8:$BV$8, 0)), 0)</f>
        <v>0</v>
      </c>
      <c r="CN285" s="6">
        <f t="shared" ca="1" si="114"/>
        <v>5</v>
      </c>
      <c r="CO285" s="118">
        <f ca="1">SUMIF($CN$9:$CN285, $CN285, $CL$9:$CL$9)</f>
        <v>51.377604166666558</v>
      </c>
      <c r="CP285" s="140" t="str">
        <f ca="1">IFERROR(INDEX('Current Jobs'!$W$11:$W$510, MATCH($CN285, 'Current Jobs'!$T$11:$T$510, 0)), "")</f>
        <v/>
      </c>
      <c r="CQ285" s="17" t="str">
        <f t="shared" ca="1" si="109"/>
        <v/>
      </c>
      <c r="CR285" s="17" t="str">
        <f t="shared" ca="1" si="111"/>
        <v/>
      </c>
      <c r="CS285" s="17" t="str">
        <f t="shared" ca="1" si="112"/>
        <v/>
      </c>
      <c r="CT285" s="17" t="str">
        <f t="shared" ca="1" si="112"/>
        <v/>
      </c>
      <c r="CV285" s="118" t="str" cm="1">
        <f t="array" aca="1" ref="CV285" ca="1">IF($CN285&gt;$CV$6, "", IFERROR(INDEX($BO$4:$BV$4, $BN$4, MATCH($CK285, $BO$8:$BV$8, 0)), 0))</f>
        <v/>
      </c>
      <c r="CX285" s="118" t="str">
        <f t="shared" ca="1" si="113"/>
        <v/>
      </c>
    </row>
    <row r="286" spans="88:102" hidden="1" x14ac:dyDescent="0.25">
      <c r="CJ286" s="89">
        <f t="shared" ca="1" si="110"/>
        <v>44941</v>
      </c>
      <c r="CK286" s="17" t="str">
        <f t="shared" ca="1" si="108"/>
        <v>Sun</v>
      </c>
      <c r="CL286" s="118" cm="1">
        <f t="array" aca="1" ref="CL286" ca="1">IFERROR(INDEX($BO$6:$BV$6, $BN$6, MATCH($CK286, $BO$8:$BV$8, 0)), 0)</f>
        <v>0</v>
      </c>
      <c r="CN286" s="6">
        <f t="shared" ca="1" si="114"/>
        <v>5</v>
      </c>
      <c r="CO286" s="118">
        <f ca="1">SUMIF($CN$9:$CN286, $CN286, $CL$9:$CL$9)</f>
        <v>51.377604166666558</v>
      </c>
      <c r="CP286" s="140" t="str">
        <f ca="1">IFERROR(INDEX('Current Jobs'!$W$11:$W$510, MATCH($CN286, 'Current Jobs'!$T$11:$T$510, 0)), "")</f>
        <v/>
      </c>
      <c r="CQ286" s="17" t="str">
        <f t="shared" ca="1" si="109"/>
        <v/>
      </c>
      <c r="CR286" s="17" t="str">
        <f t="shared" ca="1" si="111"/>
        <v/>
      </c>
      <c r="CS286" s="17" t="str">
        <f t="shared" ca="1" si="112"/>
        <v/>
      </c>
      <c r="CT286" s="17" t="str">
        <f t="shared" ca="1" si="112"/>
        <v/>
      </c>
      <c r="CV286" s="118" t="str" cm="1">
        <f t="array" aca="1" ref="CV286" ca="1">IF($CN286&gt;$CV$6, "", IFERROR(INDEX($BO$4:$BV$4, $BN$4, MATCH($CK286, $BO$8:$BV$8, 0)), 0))</f>
        <v/>
      </c>
      <c r="CX286" s="118" t="str">
        <f t="shared" ca="1" si="113"/>
        <v/>
      </c>
    </row>
    <row r="287" spans="88:102" hidden="1" x14ac:dyDescent="0.25">
      <c r="CJ287" s="89">
        <f t="shared" ca="1" si="110"/>
        <v>44942</v>
      </c>
      <c r="CK287" s="17" t="str">
        <f t="shared" ca="1" si="108"/>
        <v>Mon</v>
      </c>
      <c r="CL287" s="118" cm="1">
        <f t="array" aca="1" ref="CL287" ca="1">IFERROR(INDEX($BO$6:$BV$6, $BN$6, MATCH($CK287, $BO$8:$BV$8, 0)), 0)</f>
        <v>0.28385416666666663</v>
      </c>
      <c r="CN287" s="6">
        <f t="shared" ca="1" si="114"/>
        <v>5</v>
      </c>
      <c r="CO287" s="118">
        <f ca="1">SUMIF($CN$9:$CN287, $CN287, $CL$9:$CL$9)</f>
        <v>51.661458333333222</v>
      </c>
      <c r="CP287" s="140" t="str">
        <f ca="1">IFERROR(INDEX('Current Jobs'!$W$11:$W$510, MATCH($CN287, 'Current Jobs'!$T$11:$T$510, 0)), "")</f>
        <v/>
      </c>
      <c r="CQ287" s="17" t="str">
        <f t="shared" ca="1" si="109"/>
        <v/>
      </c>
      <c r="CR287" s="17" t="str">
        <f t="shared" ca="1" si="111"/>
        <v/>
      </c>
      <c r="CS287" s="17" t="str">
        <f t="shared" ca="1" si="112"/>
        <v/>
      </c>
      <c r="CT287" s="17" t="str">
        <f t="shared" ca="1" si="112"/>
        <v/>
      </c>
      <c r="CV287" s="118" t="str" cm="1">
        <f t="array" aca="1" ref="CV287" ca="1">IF($CN287&gt;$CV$6, "", IFERROR(INDEX($BO$4:$BV$4, $BN$4, MATCH($CK287, $BO$8:$BV$8, 0)), 0))</f>
        <v/>
      </c>
      <c r="CX287" s="118" t="str">
        <f t="shared" ca="1" si="113"/>
        <v/>
      </c>
    </row>
    <row r="288" spans="88:102" hidden="1" x14ac:dyDescent="0.25">
      <c r="CJ288" s="89">
        <f t="shared" ca="1" si="110"/>
        <v>44943</v>
      </c>
      <c r="CK288" s="17" t="str">
        <f t="shared" ca="1" si="108"/>
        <v>Tue</v>
      </c>
      <c r="CL288" s="118" cm="1">
        <f t="array" aca="1" ref="CL288" ca="1">IFERROR(INDEX($BO$6:$BV$6, $BN$6, MATCH($CK288, $BO$8:$BV$8, 0)), 0)</f>
        <v>0.28385416666666663</v>
      </c>
      <c r="CN288" s="6">
        <f t="shared" ca="1" si="114"/>
        <v>5</v>
      </c>
      <c r="CO288" s="118">
        <f ca="1">SUMIF($CN$9:$CN288, $CN288, $CL$9:$CL$9)</f>
        <v>51.945312499999886</v>
      </c>
      <c r="CP288" s="140" t="str">
        <f ca="1">IFERROR(INDEX('Current Jobs'!$W$11:$W$510, MATCH($CN288, 'Current Jobs'!$T$11:$T$510, 0)), "")</f>
        <v/>
      </c>
      <c r="CQ288" s="17" t="str">
        <f t="shared" ca="1" si="109"/>
        <v/>
      </c>
      <c r="CR288" s="17" t="str">
        <f t="shared" ca="1" si="111"/>
        <v/>
      </c>
      <c r="CS288" s="17" t="str">
        <f t="shared" ca="1" si="112"/>
        <v/>
      </c>
      <c r="CT288" s="17" t="str">
        <f t="shared" ca="1" si="112"/>
        <v/>
      </c>
      <c r="CV288" s="118" t="str" cm="1">
        <f t="array" aca="1" ref="CV288" ca="1">IF($CN288&gt;$CV$6, "", IFERROR(INDEX($BO$4:$BV$4, $BN$4, MATCH($CK288, $BO$8:$BV$8, 0)), 0))</f>
        <v/>
      </c>
      <c r="CX288" s="118" t="str">
        <f t="shared" ca="1" si="113"/>
        <v/>
      </c>
    </row>
    <row r="289" spans="88:102" hidden="1" x14ac:dyDescent="0.25">
      <c r="CJ289" s="89">
        <f t="shared" ca="1" si="110"/>
        <v>44944</v>
      </c>
      <c r="CK289" s="17" t="str">
        <f t="shared" ca="1" si="108"/>
        <v>Wed</v>
      </c>
      <c r="CL289" s="118" cm="1">
        <f t="array" aca="1" ref="CL289" ca="1">IFERROR(INDEX($BO$6:$BV$6, $BN$6, MATCH($CK289, $BO$8:$BV$8, 0)), 0)</f>
        <v>0.28385416666666663</v>
      </c>
      <c r="CN289" s="6">
        <f t="shared" ca="1" si="114"/>
        <v>5</v>
      </c>
      <c r="CO289" s="118">
        <f ca="1">SUMIF($CN$9:$CN289, $CN289, $CL$9:$CL$9)</f>
        <v>52.229166666666551</v>
      </c>
      <c r="CP289" s="140" t="str">
        <f ca="1">IFERROR(INDEX('Current Jobs'!$W$11:$W$510, MATCH($CN289, 'Current Jobs'!$T$11:$T$510, 0)), "")</f>
        <v/>
      </c>
      <c r="CQ289" s="17" t="str">
        <f t="shared" ca="1" si="109"/>
        <v/>
      </c>
      <c r="CR289" s="17" t="str">
        <f t="shared" ca="1" si="111"/>
        <v/>
      </c>
      <c r="CS289" s="17" t="str">
        <f t="shared" ca="1" si="112"/>
        <v/>
      </c>
      <c r="CT289" s="17" t="str">
        <f t="shared" ca="1" si="112"/>
        <v/>
      </c>
      <c r="CV289" s="118" t="str" cm="1">
        <f t="array" aca="1" ref="CV289" ca="1">IF($CN289&gt;$CV$6, "", IFERROR(INDEX($BO$4:$BV$4, $BN$4, MATCH($CK289, $BO$8:$BV$8, 0)), 0))</f>
        <v/>
      </c>
      <c r="CX289" s="118" t="str">
        <f t="shared" ca="1" si="113"/>
        <v/>
      </c>
    </row>
    <row r="290" spans="88:102" hidden="1" x14ac:dyDescent="0.25">
      <c r="CJ290" s="89">
        <f t="shared" ca="1" si="110"/>
        <v>44945</v>
      </c>
      <c r="CK290" s="17" t="str">
        <f t="shared" ca="1" si="108"/>
        <v>Thu</v>
      </c>
      <c r="CL290" s="118" cm="1">
        <f t="array" aca="1" ref="CL290" ca="1">IFERROR(INDEX($BO$6:$BV$6, $BN$6, MATCH($CK290, $BO$8:$BV$8, 0)), 0)</f>
        <v>0.28385416666666663</v>
      </c>
      <c r="CN290" s="6">
        <f t="shared" ca="1" si="114"/>
        <v>5</v>
      </c>
      <c r="CO290" s="118">
        <f ca="1">SUMIF($CN$9:$CN290, $CN290, $CL$9:$CL$9)</f>
        <v>52.513020833333215</v>
      </c>
      <c r="CP290" s="140" t="str">
        <f ca="1">IFERROR(INDEX('Current Jobs'!$W$11:$W$510, MATCH($CN290, 'Current Jobs'!$T$11:$T$510, 0)), "")</f>
        <v/>
      </c>
      <c r="CQ290" s="17" t="str">
        <f t="shared" ca="1" si="109"/>
        <v/>
      </c>
      <c r="CR290" s="17" t="str">
        <f t="shared" ca="1" si="111"/>
        <v/>
      </c>
      <c r="CS290" s="17" t="str">
        <f t="shared" ca="1" si="112"/>
        <v/>
      </c>
      <c r="CT290" s="17" t="str">
        <f t="shared" ca="1" si="112"/>
        <v/>
      </c>
      <c r="CV290" s="118" t="str" cm="1">
        <f t="array" aca="1" ref="CV290" ca="1">IF($CN290&gt;$CV$6, "", IFERROR(INDEX($BO$4:$BV$4, $BN$4, MATCH($CK290, $BO$8:$BV$8, 0)), 0))</f>
        <v/>
      </c>
      <c r="CX290" s="118" t="str">
        <f t="shared" ca="1" si="113"/>
        <v/>
      </c>
    </row>
    <row r="291" spans="88:102" hidden="1" x14ac:dyDescent="0.25">
      <c r="CJ291" s="89">
        <f t="shared" ca="1" si="110"/>
        <v>44946</v>
      </c>
      <c r="CK291" s="17" t="str">
        <f t="shared" ca="1" si="108"/>
        <v>Fri</v>
      </c>
      <c r="CL291" s="118" cm="1">
        <f t="array" aca="1" ref="CL291" ca="1">IFERROR(INDEX($BO$6:$BV$6, $BN$6, MATCH($CK291, $BO$8:$BV$8, 0)), 0)</f>
        <v>0.28385416666666663</v>
      </c>
      <c r="CN291" s="6">
        <f t="shared" ca="1" si="114"/>
        <v>5</v>
      </c>
      <c r="CO291" s="118">
        <f ca="1">SUMIF($CN$9:$CN291, $CN291, $CL$9:$CL$9)</f>
        <v>52.796874999999879</v>
      </c>
      <c r="CP291" s="140" t="str">
        <f ca="1">IFERROR(INDEX('Current Jobs'!$W$11:$W$510, MATCH($CN291, 'Current Jobs'!$T$11:$T$510, 0)), "")</f>
        <v/>
      </c>
      <c r="CQ291" s="17" t="str">
        <f t="shared" ca="1" si="109"/>
        <v/>
      </c>
      <c r="CR291" s="17" t="str">
        <f t="shared" ca="1" si="111"/>
        <v/>
      </c>
      <c r="CS291" s="17" t="str">
        <f t="shared" ca="1" si="112"/>
        <v/>
      </c>
      <c r="CT291" s="17" t="str">
        <f t="shared" ca="1" si="112"/>
        <v/>
      </c>
      <c r="CV291" s="118" t="str" cm="1">
        <f t="array" aca="1" ref="CV291" ca="1">IF($CN291&gt;$CV$6, "", IFERROR(INDEX($BO$4:$BV$4, $BN$4, MATCH($CK291, $BO$8:$BV$8, 0)), 0))</f>
        <v/>
      </c>
      <c r="CX291" s="118" t="str">
        <f t="shared" ca="1" si="113"/>
        <v/>
      </c>
    </row>
    <row r="292" spans="88:102" hidden="1" x14ac:dyDescent="0.25">
      <c r="CJ292" s="89">
        <f t="shared" ca="1" si="110"/>
        <v>44947</v>
      </c>
      <c r="CK292" s="17" t="str">
        <f t="shared" ca="1" si="108"/>
        <v>Sat</v>
      </c>
      <c r="CL292" s="118" cm="1">
        <f t="array" aca="1" ref="CL292" ca="1">IFERROR(INDEX($BO$6:$BV$6, $BN$6, MATCH($CK292, $BO$8:$BV$8, 0)), 0)</f>
        <v>0</v>
      </c>
      <c r="CN292" s="6">
        <f t="shared" ca="1" si="114"/>
        <v>5</v>
      </c>
      <c r="CO292" s="118">
        <f ca="1">SUMIF($CN$9:$CN292, $CN292, $CL$9:$CL$9)</f>
        <v>52.796874999999879</v>
      </c>
      <c r="CP292" s="140" t="str">
        <f ca="1">IFERROR(INDEX('Current Jobs'!$W$11:$W$510, MATCH($CN292, 'Current Jobs'!$T$11:$T$510, 0)), "")</f>
        <v/>
      </c>
      <c r="CQ292" s="17" t="str">
        <f t="shared" ca="1" si="109"/>
        <v/>
      </c>
      <c r="CR292" s="17" t="str">
        <f t="shared" ca="1" si="111"/>
        <v/>
      </c>
      <c r="CS292" s="17" t="str">
        <f t="shared" ca="1" si="112"/>
        <v/>
      </c>
      <c r="CT292" s="17" t="str">
        <f t="shared" ca="1" si="112"/>
        <v/>
      </c>
      <c r="CV292" s="118" t="str" cm="1">
        <f t="array" aca="1" ref="CV292" ca="1">IF($CN292&gt;$CV$6, "", IFERROR(INDEX($BO$4:$BV$4, $BN$4, MATCH($CK292, $BO$8:$BV$8, 0)), 0))</f>
        <v/>
      </c>
      <c r="CX292" s="118" t="str">
        <f t="shared" ca="1" si="113"/>
        <v/>
      </c>
    </row>
    <row r="293" spans="88:102" hidden="1" x14ac:dyDescent="0.25">
      <c r="CJ293" s="89">
        <f t="shared" ca="1" si="110"/>
        <v>44948</v>
      </c>
      <c r="CK293" s="17" t="str">
        <f t="shared" ca="1" si="108"/>
        <v>Sun</v>
      </c>
      <c r="CL293" s="118" cm="1">
        <f t="array" aca="1" ref="CL293" ca="1">IFERROR(INDEX($BO$6:$BV$6, $BN$6, MATCH($CK293, $BO$8:$BV$8, 0)), 0)</f>
        <v>0</v>
      </c>
      <c r="CN293" s="6">
        <f t="shared" ca="1" si="114"/>
        <v>5</v>
      </c>
      <c r="CO293" s="118">
        <f ca="1">SUMIF($CN$9:$CN293, $CN293, $CL$9:$CL$9)</f>
        <v>52.796874999999879</v>
      </c>
      <c r="CP293" s="140" t="str">
        <f ca="1">IFERROR(INDEX('Current Jobs'!$W$11:$W$510, MATCH($CN293, 'Current Jobs'!$T$11:$T$510, 0)), "")</f>
        <v/>
      </c>
      <c r="CQ293" s="17" t="str">
        <f t="shared" ca="1" si="109"/>
        <v/>
      </c>
      <c r="CR293" s="17" t="str">
        <f t="shared" ca="1" si="111"/>
        <v/>
      </c>
      <c r="CS293" s="17" t="str">
        <f t="shared" ca="1" si="112"/>
        <v/>
      </c>
      <c r="CT293" s="17" t="str">
        <f t="shared" ca="1" si="112"/>
        <v/>
      </c>
      <c r="CV293" s="118" t="str" cm="1">
        <f t="array" aca="1" ref="CV293" ca="1">IF($CN293&gt;$CV$6, "", IFERROR(INDEX($BO$4:$BV$4, $BN$4, MATCH($CK293, $BO$8:$BV$8, 0)), 0))</f>
        <v/>
      </c>
      <c r="CX293" s="118" t="str">
        <f t="shared" ca="1" si="113"/>
        <v/>
      </c>
    </row>
    <row r="294" spans="88:102" hidden="1" x14ac:dyDescent="0.25">
      <c r="CJ294" s="89">
        <f t="shared" ca="1" si="110"/>
        <v>44949</v>
      </c>
      <c r="CK294" s="17" t="str">
        <f t="shared" ca="1" si="108"/>
        <v>Mon</v>
      </c>
      <c r="CL294" s="118" cm="1">
        <f t="array" aca="1" ref="CL294" ca="1">IFERROR(INDEX($BO$6:$BV$6, $BN$6, MATCH($CK294, $BO$8:$BV$8, 0)), 0)</f>
        <v>0.28385416666666663</v>
      </c>
      <c r="CN294" s="6">
        <f t="shared" ca="1" si="114"/>
        <v>5</v>
      </c>
      <c r="CO294" s="118">
        <f ca="1">SUMIF($CN$9:$CN294, $CN294, $CL$9:$CL$9)</f>
        <v>53.080729166666544</v>
      </c>
      <c r="CP294" s="140" t="str">
        <f ca="1">IFERROR(INDEX('Current Jobs'!$W$11:$W$510, MATCH($CN294, 'Current Jobs'!$T$11:$T$510, 0)), "")</f>
        <v/>
      </c>
      <c r="CQ294" s="17" t="str">
        <f t="shared" ca="1" si="109"/>
        <v/>
      </c>
      <c r="CR294" s="17" t="str">
        <f t="shared" ca="1" si="111"/>
        <v/>
      </c>
      <c r="CS294" s="17" t="str">
        <f t="shared" ca="1" si="112"/>
        <v/>
      </c>
      <c r="CT294" s="17" t="str">
        <f t="shared" ca="1" si="112"/>
        <v/>
      </c>
      <c r="CV294" s="118" t="str" cm="1">
        <f t="array" aca="1" ref="CV294" ca="1">IF($CN294&gt;$CV$6, "", IFERROR(INDEX($BO$4:$BV$4, $BN$4, MATCH($CK294, $BO$8:$BV$8, 0)), 0))</f>
        <v/>
      </c>
      <c r="CX294" s="118" t="str">
        <f t="shared" ca="1" si="113"/>
        <v/>
      </c>
    </row>
    <row r="295" spans="88:102" hidden="1" x14ac:dyDescent="0.25">
      <c r="CJ295" s="89">
        <f t="shared" ca="1" si="110"/>
        <v>44950</v>
      </c>
      <c r="CK295" s="17" t="str">
        <f t="shared" ca="1" si="108"/>
        <v>Tue</v>
      </c>
      <c r="CL295" s="118" cm="1">
        <f t="array" aca="1" ref="CL295" ca="1">IFERROR(INDEX($BO$6:$BV$6, $BN$6, MATCH($CK295, $BO$8:$BV$8, 0)), 0)</f>
        <v>0.28385416666666663</v>
      </c>
      <c r="CN295" s="6">
        <f t="shared" ca="1" si="114"/>
        <v>5</v>
      </c>
      <c r="CO295" s="118">
        <f ca="1">SUMIF($CN$9:$CN295, $CN295, $CL$9:$CL$9)</f>
        <v>53.364583333333208</v>
      </c>
      <c r="CP295" s="140" t="str">
        <f ca="1">IFERROR(INDEX('Current Jobs'!$W$11:$W$510, MATCH($CN295, 'Current Jobs'!$T$11:$T$510, 0)), "")</f>
        <v/>
      </c>
      <c r="CQ295" s="17" t="str">
        <f t="shared" ca="1" si="109"/>
        <v/>
      </c>
      <c r="CR295" s="17" t="str">
        <f t="shared" ca="1" si="111"/>
        <v/>
      </c>
      <c r="CS295" s="17" t="str">
        <f t="shared" ca="1" si="112"/>
        <v/>
      </c>
      <c r="CT295" s="17" t="str">
        <f t="shared" ca="1" si="112"/>
        <v/>
      </c>
      <c r="CV295" s="118" t="str" cm="1">
        <f t="array" aca="1" ref="CV295" ca="1">IF($CN295&gt;$CV$6, "", IFERROR(INDEX($BO$4:$BV$4, $BN$4, MATCH($CK295, $BO$8:$BV$8, 0)), 0))</f>
        <v/>
      </c>
      <c r="CX295" s="118" t="str">
        <f t="shared" ca="1" si="113"/>
        <v/>
      </c>
    </row>
    <row r="296" spans="88:102" hidden="1" x14ac:dyDescent="0.25">
      <c r="CJ296" s="89">
        <f t="shared" ca="1" si="110"/>
        <v>44951</v>
      </c>
      <c r="CK296" s="17" t="str">
        <f t="shared" ca="1" si="108"/>
        <v>Wed</v>
      </c>
      <c r="CL296" s="118" cm="1">
        <f t="array" aca="1" ref="CL296" ca="1">IFERROR(INDEX($BO$6:$BV$6, $BN$6, MATCH($CK296, $BO$8:$BV$8, 0)), 0)</f>
        <v>0.28385416666666663</v>
      </c>
      <c r="CN296" s="6">
        <f t="shared" ca="1" si="114"/>
        <v>5</v>
      </c>
      <c r="CO296" s="118">
        <f ca="1">SUMIF($CN$9:$CN296, $CN296, $CL$9:$CL$9)</f>
        <v>53.648437499999872</v>
      </c>
      <c r="CP296" s="140" t="str">
        <f ca="1">IFERROR(INDEX('Current Jobs'!$W$11:$W$510, MATCH($CN296, 'Current Jobs'!$T$11:$T$510, 0)), "")</f>
        <v/>
      </c>
      <c r="CQ296" s="17" t="str">
        <f t="shared" ca="1" si="109"/>
        <v/>
      </c>
      <c r="CR296" s="17" t="str">
        <f t="shared" ca="1" si="111"/>
        <v/>
      </c>
      <c r="CS296" s="17" t="str">
        <f t="shared" ca="1" si="112"/>
        <v/>
      </c>
      <c r="CT296" s="17" t="str">
        <f t="shared" ca="1" si="112"/>
        <v/>
      </c>
      <c r="CV296" s="118" t="str" cm="1">
        <f t="array" aca="1" ref="CV296" ca="1">IF($CN296&gt;$CV$6, "", IFERROR(INDEX($BO$4:$BV$4, $BN$4, MATCH($CK296, $BO$8:$BV$8, 0)), 0))</f>
        <v/>
      </c>
      <c r="CX296" s="118" t="str">
        <f t="shared" ca="1" si="113"/>
        <v/>
      </c>
    </row>
    <row r="297" spans="88:102" hidden="1" x14ac:dyDescent="0.25">
      <c r="CJ297" s="89">
        <f t="shared" ca="1" si="110"/>
        <v>44952</v>
      </c>
      <c r="CK297" s="17" t="str">
        <f t="shared" ca="1" si="108"/>
        <v>Thu</v>
      </c>
      <c r="CL297" s="118" cm="1">
        <f t="array" aca="1" ref="CL297" ca="1">IFERROR(INDEX($BO$6:$BV$6, $BN$6, MATCH($CK297, $BO$8:$BV$8, 0)), 0)</f>
        <v>0.28385416666666663</v>
      </c>
      <c r="CN297" s="6">
        <f t="shared" ca="1" si="114"/>
        <v>5</v>
      </c>
      <c r="CO297" s="118">
        <f ca="1">SUMIF($CN$9:$CN297, $CN297, $CL$9:$CL$9)</f>
        <v>53.932291666666536</v>
      </c>
      <c r="CP297" s="140" t="str">
        <f ca="1">IFERROR(INDEX('Current Jobs'!$W$11:$W$510, MATCH($CN297, 'Current Jobs'!$T$11:$T$510, 0)), "")</f>
        <v/>
      </c>
      <c r="CQ297" s="17" t="str">
        <f t="shared" ca="1" si="109"/>
        <v/>
      </c>
      <c r="CR297" s="17" t="str">
        <f t="shared" ca="1" si="111"/>
        <v/>
      </c>
      <c r="CS297" s="17" t="str">
        <f t="shared" ca="1" si="112"/>
        <v/>
      </c>
      <c r="CT297" s="17" t="str">
        <f t="shared" ca="1" si="112"/>
        <v/>
      </c>
      <c r="CV297" s="118" t="str" cm="1">
        <f t="array" aca="1" ref="CV297" ca="1">IF($CN297&gt;$CV$6, "", IFERROR(INDEX($BO$4:$BV$4, $BN$4, MATCH($CK297, $BO$8:$BV$8, 0)), 0))</f>
        <v/>
      </c>
      <c r="CX297" s="118" t="str">
        <f t="shared" ca="1" si="113"/>
        <v/>
      </c>
    </row>
    <row r="298" spans="88:102" hidden="1" x14ac:dyDescent="0.25">
      <c r="CJ298" s="89">
        <f t="shared" ca="1" si="110"/>
        <v>44953</v>
      </c>
      <c r="CK298" s="17" t="str">
        <f t="shared" ca="1" si="108"/>
        <v>Fri</v>
      </c>
      <c r="CL298" s="118" cm="1">
        <f t="array" aca="1" ref="CL298" ca="1">IFERROR(INDEX($BO$6:$BV$6, $BN$6, MATCH($CK298, $BO$8:$BV$8, 0)), 0)</f>
        <v>0.28385416666666663</v>
      </c>
      <c r="CN298" s="6">
        <f t="shared" ca="1" si="114"/>
        <v>5</v>
      </c>
      <c r="CO298" s="118">
        <f ca="1">SUMIF($CN$9:$CN298, $CN298, $CL$9:$CL$9)</f>
        <v>54.216145833333201</v>
      </c>
      <c r="CP298" s="140" t="str">
        <f ca="1">IFERROR(INDEX('Current Jobs'!$W$11:$W$510, MATCH($CN298, 'Current Jobs'!$T$11:$T$510, 0)), "")</f>
        <v/>
      </c>
      <c r="CQ298" s="17" t="str">
        <f t="shared" ca="1" si="109"/>
        <v/>
      </c>
      <c r="CR298" s="17" t="str">
        <f t="shared" ca="1" si="111"/>
        <v/>
      </c>
      <c r="CS298" s="17" t="str">
        <f t="shared" ca="1" si="112"/>
        <v/>
      </c>
      <c r="CT298" s="17" t="str">
        <f t="shared" ca="1" si="112"/>
        <v/>
      </c>
      <c r="CV298" s="118" t="str" cm="1">
        <f t="array" aca="1" ref="CV298" ca="1">IF($CN298&gt;$CV$6, "", IFERROR(INDEX($BO$4:$BV$4, $BN$4, MATCH($CK298, $BO$8:$BV$8, 0)), 0))</f>
        <v/>
      </c>
      <c r="CX298" s="118" t="str">
        <f t="shared" ca="1" si="113"/>
        <v/>
      </c>
    </row>
    <row r="299" spans="88:102" hidden="1" x14ac:dyDescent="0.25">
      <c r="CJ299" s="89">
        <f t="shared" ca="1" si="110"/>
        <v>44954</v>
      </c>
      <c r="CK299" s="17" t="str">
        <f t="shared" ca="1" si="108"/>
        <v>Sat</v>
      </c>
      <c r="CL299" s="118" cm="1">
        <f t="array" aca="1" ref="CL299" ca="1">IFERROR(INDEX($BO$6:$BV$6, $BN$6, MATCH($CK299, $BO$8:$BV$8, 0)), 0)</f>
        <v>0</v>
      </c>
      <c r="CN299" s="6">
        <f t="shared" ca="1" si="114"/>
        <v>5</v>
      </c>
      <c r="CO299" s="118">
        <f ca="1">SUMIF($CN$9:$CN299, $CN299, $CL$9:$CL$9)</f>
        <v>54.216145833333201</v>
      </c>
      <c r="CP299" s="140" t="str">
        <f ca="1">IFERROR(INDEX('Current Jobs'!$W$11:$W$510, MATCH($CN299, 'Current Jobs'!$T$11:$T$510, 0)), "")</f>
        <v/>
      </c>
      <c r="CQ299" s="17" t="str">
        <f t="shared" ca="1" si="109"/>
        <v/>
      </c>
      <c r="CR299" s="17" t="str">
        <f t="shared" ca="1" si="111"/>
        <v/>
      </c>
      <c r="CS299" s="17" t="str">
        <f t="shared" ca="1" si="112"/>
        <v/>
      </c>
      <c r="CT299" s="17" t="str">
        <f t="shared" ca="1" si="112"/>
        <v/>
      </c>
      <c r="CV299" s="118" t="str" cm="1">
        <f t="array" aca="1" ref="CV299" ca="1">IF($CN299&gt;$CV$6, "", IFERROR(INDEX($BO$4:$BV$4, $BN$4, MATCH($CK299, $BO$8:$BV$8, 0)), 0))</f>
        <v/>
      </c>
      <c r="CX299" s="118" t="str">
        <f t="shared" ca="1" si="113"/>
        <v/>
      </c>
    </row>
    <row r="300" spans="88:102" hidden="1" x14ac:dyDescent="0.25">
      <c r="CJ300" s="89">
        <f t="shared" ca="1" si="110"/>
        <v>44955</v>
      </c>
      <c r="CK300" s="17" t="str">
        <f t="shared" ca="1" si="108"/>
        <v>Sun</v>
      </c>
      <c r="CL300" s="118" cm="1">
        <f t="array" aca="1" ref="CL300" ca="1">IFERROR(INDEX($BO$6:$BV$6, $BN$6, MATCH($CK300, $BO$8:$BV$8, 0)), 0)</f>
        <v>0</v>
      </c>
      <c r="CN300" s="6">
        <f t="shared" ca="1" si="114"/>
        <v>5</v>
      </c>
      <c r="CO300" s="118">
        <f ca="1">SUMIF($CN$9:$CN300, $CN300, $CL$9:$CL$9)</f>
        <v>54.216145833333201</v>
      </c>
      <c r="CP300" s="140" t="str">
        <f ca="1">IFERROR(INDEX('Current Jobs'!$W$11:$W$510, MATCH($CN300, 'Current Jobs'!$T$11:$T$510, 0)), "")</f>
        <v/>
      </c>
      <c r="CQ300" s="17" t="str">
        <f t="shared" ca="1" si="109"/>
        <v/>
      </c>
      <c r="CR300" s="17" t="str">
        <f t="shared" ca="1" si="111"/>
        <v/>
      </c>
      <c r="CS300" s="17" t="str">
        <f t="shared" ca="1" si="112"/>
        <v/>
      </c>
      <c r="CT300" s="17" t="str">
        <f t="shared" ca="1" si="112"/>
        <v/>
      </c>
      <c r="CV300" s="118" t="str" cm="1">
        <f t="array" aca="1" ref="CV300" ca="1">IF($CN300&gt;$CV$6, "", IFERROR(INDEX($BO$4:$BV$4, $BN$4, MATCH($CK300, $BO$8:$BV$8, 0)), 0))</f>
        <v/>
      </c>
      <c r="CX300" s="118" t="str">
        <f t="shared" ca="1" si="113"/>
        <v/>
      </c>
    </row>
    <row r="301" spans="88:102" hidden="1" x14ac:dyDescent="0.25">
      <c r="CJ301" s="89">
        <f t="shared" ca="1" si="110"/>
        <v>44956</v>
      </c>
      <c r="CK301" s="17" t="str">
        <f t="shared" ca="1" si="108"/>
        <v>Mon</v>
      </c>
      <c r="CL301" s="118" cm="1">
        <f t="array" aca="1" ref="CL301" ca="1">IFERROR(INDEX($BO$6:$BV$6, $BN$6, MATCH($CK301, $BO$8:$BV$8, 0)), 0)</f>
        <v>0.28385416666666663</v>
      </c>
      <c r="CN301" s="6">
        <f t="shared" ca="1" si="114"/>
        <v>5</v>
      </c>
      <c r="CO301" s="118">
        <f ca="1">SUMIF($CN$9:$CN301, $CN301, $CL$9:$CL$9)</f>
        <v>54.499999999999865</v>
      </c>
      <c r="CP301" s="140" t="str">
        <f ca="1">IFERROR(INDEX('Current Jobs'!$W$11:$W$510, MATCH($CN301, 'Current Jobs'!$T$11:$T$510, 0)), "")</f>
        <v/>
      </c>
      <c r="CQ301" s="17" t="str">
        <f t="shared" ca="1" si="109"/>
        <v/>
      </c>
      <c r="CR301" s="17" t="str">
        <f t="shared" ca="1" si="111"/>
        <v/>
      </c>
      <c r="CS301" s="17" t="str">
        <f t="shared" ca="1" si="112"/>
        <v/>
      </c>
      <c r="CT301" s="17" t="str">
        <f t="shared" ca="1" si="112"/>
        <v/>
      </c>
      <c r="CV301" s="118" t="str" cm="1">
        <f t="array" aca="1" ref="CV301" ca="1">IF($CN301&gt;$CV$6, "", IFERROR(INDEX($BO$4:$BV$4, $BN$4, MATCH($CK301, $BO$8:$BV$8, 0)), 0))</f>
        <v/>
      </c>
      <c r="CX301" s="118" t="str">
        <f t="shared" ca="1" si="113"/>
        <v/>
      </c>
    </row>
    <row r="302" spans="88:102" hidden="1" x14ac:dyDescent="0.25">
      <c r="CJ302" s="89">
        <f t="shared" ca="1" si="110"/>
        <v>44957</v>
      </c>
      <c r="CK302" s="17" t="str">
        <f t="shared" ca="1" si="108"/>
        <v>Tue</v>
      </c>
      <c r="CL302" s="118" cm="1">
        <f t="array" aca="1" ref="CL302" ca="1">IFERROR(INDEX($BO$6:$BV$6, $BN$6, MATCH($CK302, $BO$8:$BV$8, 0)), 0)</f>
        <v>0.28385416666666663</v>
      </c>
      <c r="CN302" s="6">
        <f t="shared" ca="1" si="114"/>
        <v>5</v>
      </c>
      <c r="CO302" s="118">
        <f ca="1">SUMIF($CN$9:$CN302, $CN302, $CL$9:$CL$9)</f>
        <v>54.783854166666529</v>
      </c>
      <c r="CP302" s="140" t="str">
        <f ca="1">IFERROR(INDEX('Current Jobs'!$W$11:$W$510, MATCH($CN302, 'Current Jobs'!$T$11:$T$510, 0)), "")</f>
        <v/>
      </c>
      <c r="CQ302" s="17" t="str">
        <f t="shared" ca="1" si="109"/>
        <v/>
      </c>
      <c r="CR302" s="17" t="str">
        <f t="shared" ca="1" si="111"/>
        <v/>
      </c>
      <c r="CS302" s="17" t="str">
        <f t="shared" ca="1" si="112"/>
        <v/>
      </c>
      <c r="CT302" s="17" t="str">
        <f t="shared" ca="1" si="112"/>
        <v/>
      </c>
      <c r="CV302" s="118" t="str" cm="1">
        <f t="array" aca="1" ref="CV302" ca="1">IF($CN302&gt;$CV$6, "", IFERROR(INDEX($BO$4:$BV$4, $BN$4, MATCH($CK302, $BO$8:$BV$8, 0)), 0))</f>
        <v/>
      </c>
      <c r="CX302" s="118" t="str">
        <f t="shared" ca="1" si="113"/>
        <v/>
      </c>
    </row>
    <row r="303" spans="88:102" hidden="1" x14ac:dyDescent="0.25">
      <c r="CJ303" s="89">
        <f t="shared" ca="1" si="110"/>
        <v>44958</v>
      </c>
      <c r="CK303" s="17" t="str">
        <f t="shared" ca="1" si="108"/>
        <v>Wed</v>
      </c>
      <c r="CL303" s="118" cm="1">
        <f t="array" aca="1" ref="CL303" ca="1">IFERROR(INDEX($BO$6:$BV$6, $BN$6, MATCH($CK303, $BO$8:$BV$8, 0)), 0)</f>
        <v>0.28385416666666663</v>
      </c>
      <c r="CN303" s="6">
        <f t="shared" ca="1" si="114"/>
        <v>5</v>
      </c>
      <c r="CO303" s="118">
        <f ca="1">SUMIF($CN$9:$CN303, $CN303, $CL$9:$CL$9)</f>
        <v>55.067708333333194</v>
      </c>
      <c r="CP303" s="140" t="str">
        <f ca="1">IFERROR(INDEX('Current Jobs'!$W$11:$W$510, MATCH($CN303, 'Current Jobs'!$T$11:$T$510, 0)), "")</f>
        <v/>
      </c>
      <c r="CQ303" s="17" t="str">
        <f t="shared" ca="1" si="109"/>
        <v/>
      </c>
      <c r="CR303" s="17" t="str">
        <f t="shared" ca="1" si="111"/>
        <v/>
      </c>
      <c r="CS303" s="17" t="str">
        <f t="shared" ca="1" si="112"/>
        <v/>
      </c>
      <c r="CT303" s="17" t="str">
        <f t="shared" ca="1" si="112"/>
        <v/>
      </c>
      <c r="CV303" s="118" t="str" cm="1">
        <f t="array" aca="1" ref="CV303" ca="1">IF($CN303&gt;$CV$6, "", IFERROR(INDEX($BO$4:$BV$4, $BN$4, MATCH($CK303, $BO$8:$BV$8, 0)), 0))</f>
        <v/>
      </c>
      <c r="CX303" s="118" t="str">
        <f t="shared" ca="1" si="113"/>
        <v/>
      </c>
    </row>
    <row r="304" spans="88:102" hidden="1" x14ac:dyDescent="0.25">
      <c r="CJ304" s="89">
        <f t="shared" ca="1" si="110"/>
        <v>44959</v>
      </c>
      <c r="CK304" s="17" t="str">
        <f t="shared" ca="1" si="108"/>
        <v>Thu</v>
      </c>
      <c r="CL304" s="118" cm="1">
        <f t="array" aca="1" ref="CL304" ca="1">IFERROR(INDEX($BO$6:$BV$6, $BN$6, MATCH($CK304, $BO$8:$BV$8, 0)), 0)</f>
        <v>0.28385416666666663</v>
      </c>
      <c r="CN304" s="6">
        <f t="shared" ca="1" si="114"/>
        <v>5</v>
      </c>
      <c r="CO304" s="118">
        <f ca="1">SUMIF($CN$9:$CN304, $CN304, $CL$9:$CL$9)</f>
        <v>55.351562499999858</v>
      </c>
      <c r="CP304" s="140" t="str">
        <f ca="1">IFERROR(INDEX('Current Jobs'!$W$11:$W$510, MATCH($CN304, 'Current Jobs'!$T$11:$T$510, 0)), "")</f>
        <v/>
      </c>
      <c r="CQ304" s="17" t="str">
        <f t="shared" ca="1" si="109"/>
        <v/>
      </c>
      <c r="CR304" s="17" t="str">
        <f t="shared" ca="1" si="111"/>
        <v/>
      </c>
      <c r="CS304" s="17" t="str">
        <f t="shared" ca="1" si="112"/>
        <v/>
      </c>
      <c r="CT304" s="17" t="str">
        <f t="shared" ca="1" si="112"/>
        <v/>
      </c>
      <c r="CV304" s="118" t="str" cm="1">
        <f t="array" aca="1" ref="CV304" ca="1">IF($CN304&gt;$CV$6, "", IFERROR(INDEX($BO$4:$BV$4, $BN$4, MATCH($CK304, $BO$8:$BV$8, 0)), 0))</f>
        <v/>
      </c>
      <c r="CX304" s="118" t="str">
        <f t="shared" ca="1" si="113"/>
        <v/>
      </c>
    </row>
    <row r="305" spans="88:102" hidden="1" x14ac:dyDescent="0.25">
      <c r="CJ305" s="89">
        <f t="shared" ca="1" si="110"/>
        <v>44960</v>
      </c>
      <c r="CK305" s="17" t="str">
        <f t="shared" ca="1" si="108"/>
        <v>Fri</v>
      </c>
      <c r="CL305" s="118" cm="1">
        <f t="array" aca="1" ref="CL305" ca="1">IFERROR(INDEX($BO$6:$BV$6, $BN$6, MATCH($CK305, $BO$8:$BV$8, 0)), 0)</f>
        <v>0.28385416666666663</v>
      </c>
      <c r="CN305" s="6">
        <f t="shared" ca="1" si="114"/>
        <v>5</v>
      </c>
      <c r="CO305" s="118">
        <f ca="1">SUMIF($CN$9:$CN305, $CN305, $CL$9:$CL$9)</f>
        <v>55.635416666666522</v>
      </c>
      <c r="CP305" s="140" t="str">
        <f ca="1">IFERROR(INDEX('Current Jobs'!$W$11:$W$510, MATCH($CN305, 'Current Jobs'!$T$11:$T$510, 0)), "")</f>
        <v/>
      </c>
      <c r="CQ305" s="17" t="str">
        <f t="shared" ca="1" si="109"/>
        <v/>
      </c>
      <c r="CR305" s="17" t="str">
        <f t="shared" ca="1" si="111"/>
        <v/>
      </c>
      <c r="CS305" s="17" t="str">
        <f t="shared" ca="1" si="112"/>
        <v/>
      </c>
      <c r="CT305" s="17" t="str">
        <f t="shared" ca="1" si="112"/>
        <v/>
      </c>
      <c r="CV305" s="118" t="str" cm="1">
        <f t="array" aca="1" ref="CV305" ca="1">IF($CN305&gt;$CV$6, "", IFERROR(INDEX($BO$4:$BV$4, $BN$4, MATCH($CK305, $BO$8:$BV$8, 0)), 0))</f>
        <v/>
      </c>
      <c r="CX305" s="118" t="str">
        <f t="shared" ca="1" si="113"/>
        <v/>
      </c>
    </row>
    <row r="306" spans="88:102" hidden="1" x14ac:dyDescent="0.25">
      <c r="CJ306" s="89">
        <f t="shared" ca="1" si="110"/>
        <v>44961</v>
      </c>
      <c r="CK306" s="17" t="str">
        <f t="shared" ca="1" si="108"/>
        <v>Sat</v>
      </c>
      <c r="CL306" s="118" cm="1">
        <f t="array" aca="1" ref="CL306" ca="1">IFERROR(INDEX($BO$6:$BV$6, $BN$6, MATCH($CK306, $BO$8:$BV$8, 0)), 0)</f>
        <v>0</v>
      </c>
      <c r="CN306" s="6">
        <f t="shared" ca="1" si="114"/>
        <v>5</v>
      </c>
      <c r="CO306" s="118">
        <f ca="1">SUMIF($CN$9:$CN306, $CN306, $CL$9:$CL$9)</f>
        <v>55.635416666666522</v>
      </c>
      <c r="CP306" s="140" t="str">
        <f ca="1">IFERROR(INDEX('Current Jobs'!$W$11:$W$510, MATCH($CN306, 'Current Jobs'!$T$11:$T$510, 0)), "")</f>
        <v/>
      </c>
      <c r="CQ306" s="17" t="str">
        <f t="shared" ca="1" si="109"/>
        <v/>
      </c>
      <c r="CR306" s="17" t="str">
        <f t="shared" ca="1" si="111"/>
        <v/>
      </c>
      <c r="CS306" s="17" t="str">
        <f t="shared" ca="1" si="112"/>
        <v/>
      </c>
      <c r="CT306" s="17" t="str">
        <f t="shared" ca="1" si="112"/>
        <v/>
      </c>
      <c r="CV306" s="118" t="str" cm="1">
        <f t="array" aca="1" ref="CV306" ca="1">IF($CN306&gt;$CV$6, "", IFERROR(INDEX($BO$4:$BV$4, $BN$4, MATCH($CK306, $BO$8:$BV$8, 0)), 0))</f>
        <v/>
      </c>
      <c r="CX306" s="118" t="str">
        <f t="shared" ca="1" si="113"/>
        <v/>
      </c>
    </row>
    <row r="307" spans="88:102" hidden="1" x14ac:dyDescent="0.25">
      <c r="CJ307" s="89">
        <f t="shared" ca="1" si="110"/>
        <v>44962</v>
      </c>
      <c r="CK307" s="17" t="str">
        <f t="shared" ca="1" si="108"/>
        <v>Sun</v>
      </c>
      <c r="CL307" s="118" cm="1">
        <f t="array" aca="1" ref="CL307" ca="1">IFERROR(INDEX($BO$6:$BV$6, $BN$6, MATCH($CK307, $BO$8:$BV$8, 0)), 0)</f>
        <v>0</v>
      </c>
      <c r="CN307" s="6">
        <f t="shared" ca="1" si="114"/>
        <v>5</v>
      </c>
      <c r="CO307" s="118">
        <f ca="1">SUMIF($CN$9:$CN307, $CN307, $CL$9:$CL$9)</f>
        <v>55.635416666666522</v>
      </c>
      <c r="CP307" s="140" t="str">
        <f ca="1">IFERROR(INDEX('Current Jobs'!$W$11:$W$510, MATCH($CN307, 'Current Jobs'!$T$11:$T$510, 0)), "")</f>
        <v/>
      </c>
      <c r="CQ307" s="17" t="str">
        <f t="shared" ca="1" si="109"/>
        <v/>
      </c>
      <c r="CR307" s="17" t="str">
        <f t="shared" ca="1" si="111"/>
        <v/>
      </c>
      <c r="CS307" s="17" t="str">
        <f t="shared" ca="1" si="112"/>
        <v/>
      </c>
      <c r="CT307" s="17" t="str">
        <f t="shared" ca="1" si="112"/>
        <v/>
      </c>
      <c r="CV307" s="118" t="str" cm="1">
        <f t="array" aca="1" ref="CV307" ca="1">IF($CN307&gt;$CV$6, "", IFERROR(INDEX($BO$4:$BV$4, $BN$4, MATCH($CK307, $BO$8:$BV$8, 0)), 0))</f>
        <v/>
      </c>
      <c r="CX307" s="118" t="str">
        <f t="shared" ca="1" si="113"/>
        <v/>
      </c>
    </row>
    <row r="308" spans="88:102" hidden="1" x14ac:dyDescent="0.25">
      <c r="CJ308" s="89">
        <f t="shared" ca="1" si="110"/>
        <v>44963</v>
      </c>
      <c r="CK308" s="17" t="str">
        <f t="shared" ca="1" si="108"/>
        <v>Mon</v>
      </c>
      <c r="CL308" s="118" cm="1">
        <f t="array" aca="1" ref="CL308" ca="1">IFERROR(INDEX($BO$6:$BV$6, $BN$6, MATCH($CK308, $BO$8:$BV$8, 0)), 0)</f>
        <v>0.28385416666666663</v>
      </c>
      <c r="CN308" s="6">
        <f t="shared" ca="1" si="114"/>
        <v>5</v>
      </c>
      <c r="CO308" s="118">
        <f ca="1">SUMIF($CN$9:$CN308, $CN308, $CL$9:$CL$9)</f>
        <v>55.919270833333186</v>
      </c>
      <c r="CP308" s="140" t="str">
        <f ca="1">IFERROR(INDEX('Current Jobs'!$W$11:$W$510, MATCH($CN308, 'Current Jobs'!$T$11:$T$510, 0)), "")</f>
        <v/>
      </c>
      <c r="CQ308" s="17" t="str">
        <f t="shared" ca="1" si="109"/>
        <v/>
      </c>
      <c r="CR308" s="17" t="str">
        <f t="shared" ca="1" si="111"/>
        <v/>
      </c>
      <c r="CS308" s="17" t="str">
        <f t="shared" ca="1" si="112"/>
        <v/>
      </c>
      <c r="CT308" s="17" t="str">
        <f t="shared" ca="1" si="112"/>
        <v/>
      </c>
      <c r="CV308" s="118" t="str" cm="1">
        <f t="array" aca="1" ref="CV308" ca="1">IF($CN308&gt;$CV$6, "", IFERROR(INDEX($BO$4:$BV$4, $BN$4, MATCH($CK308, $BO$8:$BV$8, 0)), 0))</f>
        <v/>
      </c>
      <c r="CX308" s="118" t="str">
        <f t="shared" ca="1" si="113"/>
        <v/>
      </c>
    </row>
    <row r="309" spans="88:102" hidden="1" x14ac:dyDescent="0.25">
      <c r="CJ309" s="89">
        <f t="shared" ca="1" si="110"/>
        <v>44964</v>
      </c>
      <c r="CK309" s="17" t="str">
        <f t="shared" ca="1" si="108"/>
        <v>Tue</v>
      </c>
      <c r="CL309" s="118" cm="1">
        <f t="array" aca="1" ref="CL309" ca="1">IFERROR(INDEX($BO$6:$BV$6, $BN$6, MATCH($CK309, $BO$8:$BV$8, 0)), 0)</f>
        <v>0.28385416666666663</v>
      </c>
      <c r="CN309" s="6">
        <f t="shared" ca="1" si="114"/>
        <v>5</v>
      </c>
      <c r="CO309" s="118">
        <f ca="1">SUMIF($CN$9:$CN309, $CN309, $CL$9:$CL$9)</f>
        <v>56.203124999999851</v>
      </c>
      <c r="CP309" s="140" t="str">
        <f ca="1">IFERROR(INDEX('Current Jobs'!$W$11:$W$510, MATCH($CN309, 'Current Jobs'!$T$11:$T$510, 0)), "")</f>
        <v/>
      </c>
      <c r="CQ309" s="17" t="str">
        <f t="shared" ca="1" si="109"/>
        <v/>
      </c>
      <c r="CR309" s="17" t="str">
        <f t="shared" ca="1" si="111"/>
        <v/>
      </c>
      <c r="CS309" s="17" t="str">
        <f t="shared" ca="1" si="112"/>
        <v/>
      </c>
      <c r="CT309" s="17" t="str">
        <f t="shared" ca="1" si="112"/>
        <v/>
      </c>
      <c r="CV309" s="118" t="str" cm="1">
        <f t="array" aca="1" ref="CV309" ca="1">IF($CN309&gt;$CV$6, "", IFERROR(INDEX($BO$4:$BV$4, $BN$4, MATCH($CK309, $BO$8:$BV$8, 0)), 0))</f>
        <v/>
      </c>
      <c r="CX309" s="118" t="str">
        <f t="shared" ca="1" si="113"/>
        <v/>
      </c>
    </row>
    <row r="310" spans="88:102" hidden="1" x14ac:dyDescent="0.25">
      <c r="CJ310" s="89">
        <f t="shared" ca="1" si="110"/>
        <v>44965</v>
      </c>
      <c r="CK310" s="17" t="str">
        <f t="shared" ca="1" si="108"/>
        <v>Wed</v>
      </c>
      <c r="CL310" s="118" cm="1">
        <f t="array" aca="1" ref="CL310" ca="1">IFERROR(INDEX($BO$6:$BV$6, $BN$6, MATCH($CK310, $BO$8:$BV$8, 0)), 0)</f>
        <v>0.28385416666666663</v>
      </c>
      <c r="CN310" s="6">
        <f t="shared" ca="1" si="114"/>
        <v>5</v>
      </c>
      <c r="CO310" s="118">
        <f ca="1">SUMIF($CN$9:$CN310, $CN310, $CL$9:$CL$9)</f>
        <v>56.486979166666515</v>
      </c>
      <c r="CP310" s="140" t="str">
        <f ca="1">IFERROR(INDEX('Current Jobs'!$W$11:$W$510, MATCH($CN310, 'Current Jobs'!$T$11:$T$510, 0)), "")</f>
        <v/>
      </c>
      <c r="CQ310" s="17" t="str">
        <f t="shared" ca="1" si="109"/>
        <v/>
      </c>
      <c r="CR310" s="17" t="str">
        <f t="shared" ca="1" si="111"/>
        <v/>
      </c>
      <c r="CS310" s="17" t="str">
        <f t="shared" ca="1" si="112"/>
        <v/>
      </c>
      <c r="CT310" s="17" t="str">
        <f t="shared" ca="1" si="112"/>
        <v/>
      </c>
      <c r="CV310" s="118" t="str" cm="1">
        <f t="array" aca="1" ref="CV310" ca="1">IF($CN310&gt;$CV$6, "", IFERROR(INDEX($BO$4:$BV$4, $BN$4, MATCH($CK310, $BO$8:$BV$8, 0)), 0))</f>
        <v/>
      </c>
      <c r="CX310" s="118" t="str">
        <f t="shared" ca="1" si="113"/>
        <v/>
      </c>
    </row>
    <row r="311" spans="88:102" hidden="1" x14ac:dyDescent="0.25">
      <c r="CJ311" s="89">
        <f t="shared" ca="1" si="110"/>
        <v>44966</v>
      </c>
      <c r="CK311" s="17" t="str">
        <f t="shared" ca="1" si="108"/>
        <v>Thu</v>
      </c>
      <c r="CL311" s="118" cm="1">
        <f t="array" aca="1" ref="CL311" ca="1">IFERROR(INDEX($BO$6:$BV$6, $BN$6, MATCH($CK311, $BO$8:$BV$8, 0)), 0)</f>
        <v>0.28385416666666663</v>
      </c>
      <c r="CN311" s="6">
        <f t="shared" ca="1" si="114"/>
        <v>5</v>
      </c>
      <c r="CO311" s="118">
        <f ca="1">SUMIF($CN$9:$CN311, $CN311, $CL$9:$CL$9)</f>
        <v>56.770833333333179</v>
      </c>
      <c r="CP311" s="140" t="str">
        <f ca="1">IFERROR(INDEX('Current Jobs'!$W$11:$W$510, MATCH($CN311, 'Current Jobs'!$T$11:$T$510, 0)), "")</f>
        <v/>
      </c>
      <c r="CQ311" s="17" t="str">
        <f t="shared" ca="1" si="109"/>
        <v/>
      </c>
      <c r="CR311" s="17" t="str">
        <f t="shared" ca="1" si="111"/>
        <v/>
      </c>
      <c r="CS311" s="17" t="str">
        <f t="shared" ca="1" si="112"/>
        <v/>
      </c>
      <c r="CT311" s="17" t="str">
        <f t="shared" ca="1" si="112"/>
        <v/>
      </c>
      <c r="CV311" s="118" t="str" cm="1">
        <f t="array" aca="1" ref="CV311" ca="1">IF($CN311&gt;$CV$6, "", IFERROR(INDEX($BO$4:$BV$4, $BN$4, MATCH($CK311, $BO$8:$BV$8, 0)), 0))</f>
        <v/>
      </c>
      <c r="CX311" s="118" t="str">
        <f t="shared" ca="1" si="113"/>
        <v/>
      </c>
    </row>
    <row r="312" spans="88:102" hidden="1" x14ac:dyDescent="0.25">
      <c r="CJ312" s="89">
        <f t="shared" ca="1" si="110"/>
        <v>44967</v>
      </c>
      <c r="CK312" s="17" t="str">
        <f t="shared" ca="1" si="108"/>
        <v>Fri</v>
      </c>
      <c r="CL312" s="118" cm="1">
        <f t="array" aca="1" ref="CL312" ca="1">IFERROR(INDEX($BO$6:$BV$6, $BN$6, MATCH($CK312, $BO$8:$BV$8, 0)), 0)</f>
        <v>0.28385416666666663</v>
      </c>
      <c r="CN312" s="6">
        <f t="shared" ca="1" si="114"/>
        <v>5</v>
      </c>
      <c r="CO312" s="118">
        <f ca="1">SUMIF($CN$9:$CN312, $CN312, $CL$9:$CL$9)</f>
        <v>57.054687499999844</v>
      </c>
      <c r="CP312" s="140" t="str">
        <f ca="1">IFERROR(INDEX('Current Jobs'!$W$11:$W$510, MATCH($CN312, 'Current Jobs'!$T$11:$T$510, 0)), "")</f>
        <v/>
      </c>
      <c r="CQ312" s="17" t="str">
        <f t="shared" ca="1" si="109"/>
        <v/>
      </c>
      <c r="CR312" s="17" t="str">
        <f t="shared" ca="1" si="111"/>
        <v/>
      </c>
      <c r="CS312" s="17" t="str">
        <f t="shared" ca="1" si="112"/>
        <v/>
      </c>
      <c r="CT312" s="17" t="str">
        <f t="shared" ca="1" si="112"/>
        <v/>
      </c>
      <c r="CV312" s="118" t="str" cm="1">
        <f t="array" aca="1" ref="CV312" ca="1">IF($CN312&gt;$CV$6, "", IFERROR(INDEX($BO$4:$BV$4, $BN$4, MATCH($CK312, $BO$8:$BV$8, 0)), 0))</f>
        <v/>
      </c>
      <c r="CX312" s="118" t="str">
        <f t="shared" ca="1" si="113"/>
        <v/>
      </c>
    </row>
    <row r="313" spans="88:102" hidden="1" x14ac:dyDescent="0.25">
      <c r="CJ313" s="89">
        <f t="shared" ca="1" si="110"/>
        <v>44968</v>
      </c>
      <c r="CK313" s="17" t="str">
        <f t="shared" ca="1" si="108"/>
        <v>Sat</v>
      </c>
      <c r="CL313" s="118" cm="1">
        <f t="array" aca="1" ref="CL313" ca="1">IFERROR(INDEX($BO$6:$BV$6, $BN$6, MATCH($CK313, $BO$8:$BV$8, 0)), 0)</f>
        <v>0</v>
      </c>
      <c r="CN313" s="6">
        <f t="shared" ca="1" si="114"/>
        <v>5</v>
      </c>
      <c r="CO313" s="118">
        <f ca="1">SUMIF($CN$9:$CN313, $CN313, $CL$9:$CL$9)</f>
        <v>57.054687499999844</v>
      </c>
      <c r="CP313" s="140" t="str">
        <f ca="1">IFERROR(INDEX('Current Jobs'!$W$11:$W$510, MATCH($CN313, 'Current Jobs'!$T$11:$T$510, 0)), "")</f>
        <v/>
      </c>
      <c r="CQ313" s="17" t="str">
        <f t="shared" ca="1" si="109"/>
        <v/>
      </c>
      <c r="CR313" s="17" t="str">
        <f t="shared" ca="1" si="111"/>
        <v/>
      </c>
      <c r="CS313" s="17" t="str">
        <f t="shared" ca="1" si="112"/>
        <v/>
      </c>
      <c r="CT313" s="17" t="str">
        <f t="shared" ca="1" si="112"/>
        <v/>
      </c>
      <c r="CV313" s="118" t="str" cm="1">
        <f t="array" aca="1" ref="CV313" ca="1">IF($CN313&gt;$CV$6, "", IFERROR(INDEX($BO$4:$BV$4, $BN$4, MATCH($CK313, $BO$8:$BV$8, 0)), 0))</f>
        <v/>
      </c>
      <c r="CX313" s="118" t="str">
        <f t="shared" ca="1" si="113"/>
        <v/>
      </c>
    </row>
    <row r="314" spans="88:102" hidden="1" x14ac:dyDescent="0.25">
      <c r="CJ314" s="89">
        <f t="shared" ca="1" si="110"/>
        <v>44969</v>
      </c>
      <c r="CK314" s="17" t="str">
        <f t="shared" ca="1" si="108"/>
        <v>Sun</v>
      </c>
      <c r="CL314" s="118" cm="1">
        <f t="array" aca="1" ref="CL314" ca="1">IFERROR(INDEX($BO$6:$BV$6, $BN$6, MATCH($CK314, $BO$8:$BV$8, 0)), 0)</f>
        <v>0</v>
      </c>
      <c r="CN314" s="6">
        <f t="shared" ca="1" si="114"/>
        <v>5</v>
      </c>
      <c r="CO314" s="118">
        <f ca="1">SUMIF($CN$9:$CN314, $CN314, $CL$9:$CL$9)</f>
        <v>57.054687499999844</v>
      </c>
      <c r="CP314" s="140" t="str">
        <f ca="1">IFERROR(INDEX('Current Jobs'!$W$11:$W$510, MATCH($CN314, 'Current Jobs'!$T$11:$T$510, 0)), "")</f>
        <v/>
      </c>
      <c r="CQ314" s="17" t="str">
        <f t="shared" ca="1" si="109"/>
        <v/>
      </c>
      <c r="CR314" s="17" t="str">
        <f t="shared" ca="1" si="111"/>
        <v/>
      </c>
      <c r="CS314" s="17" t="str">
        <f t="shared" ca="1" si="112"/>
        <v/>
      </c>
      <c r="CT314" s="17" t="str">
        <f t="shared" ca="1" si="112"/>
        <v/>
      </c>
      <c r="CV314" s="118" t="str" cm="1">
        <f t="array" aca="1" ref="CV314" ca="1">IF($CN314&gt;$CV$6, "", IFERROR(INDEX($BO$4:$BV$4, $BN$4, MATCH($CK314, $BO$8:$BV$8, 0)), 0))</f>
        <v/>
      </c>
      <c r="CX314" s="118" t="str">
        <f t="shared" ca="1" si="113"/>
        <v/>
      </c>
    </row>
    <row r="315" spans="88:102" hidden="1" x14ac:dyDescent="0.25">
      <c r="CJ315" s="89">
        <f t="shared" ca="1" si="110"/>
        <v>44970</v>
      </c>
      <c r="CK315" s="17" t="str">
        <f t="shared" ca="1" si="108"/>
        <v>Mon</v>
      </c>
      <c r="CL315" s="118" cm="1">
        <f t="array" aca="1" ref="CL315" ca="1">IFERROR(INDEX($BO$6:$BV$6, $BN$6, MATCH($CK315, $BO$8:$BV$8, 0)), 0)</f>
        <v>0.28385416666666663</v>
      </c>
      <c r="CN315" s="6">
        <f t="shared" ca="1" si="114"/>
        <v>5</v>
      </c>
      <c r="CO315" s="118">
        <f ca="1">SUMIF($CN$9:$CN315, $CN315, $CL$9:$CL$9)</f>
        <v>57.338541666666508</v>
      </c>
      <c r="CP315" s="140" t="str">
        <f ca="1">IFERROR(INDEX('Current Jobs'!$W$11:$W$510, MATCH($CN315, 'Current Jobs'!$T$11:$T$510, 0)), "")</f>
        <v/>
      </c>
      <c r="CQ315" s="17" t="str">
        <f t="shared" ca="1" si="109"/>
        <v/>
      </c>
      <c r="CR315" s="17" t="str">
        <f t="shared" ca="1" si="111"/>
        <v/>
      </c>
      <c r="CS315" s="17" t="str">
        <f t="shared" ca="1" si="112"/>
        <v/>
      </c>
      <c r="CT315" s="17" t="str">
        <f t="shared" ca="1" si="112"/>
        <v/>
      </c>
      <c r="CV315" s="118" t="str" cm="1">
        <f t="array" aca="1" ref="CV315" ca="1">IF($CN315&gt;$CV$6, "", IFERROR(INDEX($BO$4:$BV$4, $BN$4, MATCH($CK315, $BO$8:$BV$8, 0)), 0))</f>
        <v/>
      </c>
      <c r="CX315" s="118" t="str">
        <f t="shared" ca="1" si="113"/>
        <v/>
      </c>
    </row>
    <row r="316" spans="88:102" hidden="1" x14ac:dyDescent="0.25">
      <c r="CJ316" s="89">
        <f t="shared" ca="1" si="110"/>
        <v>44971</v>
      </c>
      <c r="CK316" s="17" t="str">
        <f t="shared" ca="1" si="108"/>
        <v>Tue</v>
      </c>
      <c r="CL316" s="118" cm="1">
        <f t="array" aca="1" ref="CL316" ca="1">IFERROR(INDEX($BO$6:$BV$6, $BN$6, MATCH($CK316, $BO$8:$BV$8, 0)), 0)</f>
        <v>0.28385416666666663</v>
      </c>
      <c r="CN316" s="6">
        <f t="shared" ca="1" si="114"/>
        <v>5</v>
      </c>
      <c r="CO316" s="118">
        <f ca="1">SUMIF($CN$9:$CN316, $CN316, $CL$9:$CL$9)</f>
        <v>57.622395833333172</v>
      </c>
      <c r="CP316" s="140" t="str">
        <f ca="1">IFERROR(INDEX('Current Jobs'!$W$11:$W$510, MATCH($CN316, 'Current Jobs'!$T$11:$T$510, 0)), "")</f>
        <v/>
      </c>
      <c r="CQ316" s="17" t="str">
        <f t="shared" ca="1" si="109"/>
        <v/>
      </c>
      <c r="CR316" s="17" t="str">
        <f t="shared" ca="1" si="111"/>
        <v/>
      </c>
      <c r="CS316" s="17" t="str">
        <f t="shared" ca="1" si="112"/>
        <v/>
      </c>
      <c r="CT316" s="17" t="str">
        <f t="shared" ca="1" si="112"/>
        <v/>
      </c>
      <c r="CV316" s="118" t="str" cm="1">
        <f t="array" aca="1" ref="CV316" ca="1">IF($CN316&gt;$CV$6, "", IFERROR(INDEX($BO$4:$BV$4, $BN$4, MATCH($CK316, $BO$8:$BV$8, 0)), 0))</f>
        <v/>
      </c>
      <c r="CX316" s="118" t="str">
        <f t="shared" ca="1" si="113"/>
        <v/>
      </c>
    </row>
    <row r="317" spans="88:102" hidden="1" x14ac:dyDescent="0.25">
      <c r="CJ317" s="89">
        <f t="shared" ca="1" si="110"/>
        <v>44972</v>
      </c>
      <c r="CK317" s="17" t="str">
        <f t="shared" ca="1" si="108"/>
        <v>Wed</v>
      </c>
      <c r="CL317" s="118" cm="1">
        <f t="array" aca="1" ref="CL317" ca="1">IFERROR(INDEX($BO$6:$BV$6, $BN$6, MATCH($CK317, $BO$8:$BV$8, 0)), 0)</f>
        <v>0.28385416666666663</v>
      </c>
      <c r="CN317" s="6">
        <f t="shared" ca="1" si="114"/>
        <v>5</v>
      </c>
      <c r="CO317" s="118">
        <f ca="1">SUMIF($CN$9:$CN317, $CN317, $CL$9:$CL$9)</f>
        <v>57.906249999999837</v>
      </c>
      <c r="CP317" s="140" t="str">
        <f ca="1">IFERROR(INDEX('Current Jobs'!$W$11:$W$510, MATCH($CN317, 'Current Jobs'!$T$11:$T$510, 0)), "")</f>
        <v/>
      </c>
      <c r="CQ317" s="17" t="str">
        <f t="shared" ca="1" si="109"/>
        <v/>
      </c>
      <c r="CR317" s="17" t="str">
        <f t="shared" ca="1" si="111"/>
        <v/>
      </c>
      <c r="CS317" s="17" t="str">
        <f t="shared" ca="1" si="112"/>
        <v/>
      </c>
      <c r="CT317" s="17" t="str">
        <f t="shared" ca="1" si="112"/>
        <v/>
      </c>
      <c r="CV317" s="118" t="str" cm="1">
        <f t="array" aca="1" ref="CV317" ca="1">IF($CN317&gt;$CV$6, "", IFERROR(INDEX($BO$4:$BV$4, $BN$4, MATCH($CK317, $BO$8:$BV$8, 0)), 0))</f>
        <v/>
      </c>
      <c r="CX317" s="118" t="str">
        <f t="shared" ca="1" si="113"/>
        <v/>
      </c>
    </row>
    <row r="318" spans="88:102" hidden="1" x14ac:dyDescent="0.25">
      <c r="CJ318" s="89">
        <f t="shared" ca="1" si="110"/>
        <v>44973</v>
      </c>
      <c r="CK318" s="17" t="str">
        <f t="shared" ca="1" si="108"/>
        <v>Thu</v>
      </c>
      <c r="CL318" s="118" cm="1">
        <f t="array" aca="1" ref="CL318" ca="1">IFERROR(INDEX($BO$6:$BV$6, $BN$6, MATCH($CK318, $BO$8:$BV$8, 0)), 0)</f>
        <v>0.28385416666666663</v>
      </c>
      <c r="CN318" s="6">
        <f t="shared" ca="1" si="114"/>
        <v>5</v>
      </c>
      <c r="CO318" s="118">
        <f ca="1">SUMIF($CN$9:$CN318, $CN318, $CL$9:$CL$9)</f>
        <v>58.190104166666501</v>
      </c>
      <c r="CP318" s="140" t="str">
        <f ca="1">IFERROR(INDEX('Current Jobs'!$W$11:$W$510, MATCH($CN318, 'Current Jobs'!$T$11:$T$510, 0)), "")</f>
        <v/>
      </c>
      <c r="CQ318" s="17" t="str">
        <f t="shared" ca="1" si="109"/>
        <v/>
      </c>
      <c r="CR318" s="17" t="str">
        <f t="shared" ca="1" si="111"/>
        <v/>
      </c>
      <c r="CS318" s="17" t="str">
        <f t="shared" ca="1" si="112"/>
        <v/>
      </c>
      <c r="CT318" s="17" t="str">
        <f t="shared" ca="1" si="112"/>
        <v/>
      </c>
      <c r="CV318" s="118" t="str" cm="1">
        <f t="array" aca="1" ref="CV318" ca="1">IF($CN318&gt;$CV$6, "", IFERROR(INDEX($BO$4:$BV$4, $BN$4, MATCH($CK318, $BO$8:$BV$8, 0)), 0))</f>
        <v/>
      </c>
      <c r="CX318" s="118" t="str">
        <f t="shared" ca="1" si="113"/>
        <v/>
      </c>
    </row>
    <row r="319" spans="88:102" hidden="1" x14ac:dyDescent="0.25">
      <c r="CJ319" s="89">
        <f t="shared" ca="1" si="110"/>
        <v>44974</v>
      </c>
      <c r="CK319" s="17" t="str">
        <f t="shared" ca="1" si="108"/>
        <v>Fri</v>
      </c>
      <c r="CL319" s="118" cm="1">
        <f t="array" aca="1" ref="CL319" ca="1">IFERROR(INDEX($BO$6:$BV$6, $BN$6, MATCH($CK319, $BO$8:$BV$8, 0)), 0)</f>
        <v>0.28385416666666663</v>
      </c>
      <c r="CN319" s="6">
        <f t="shared" ca="1" si="114"/>
        <v>5</v>
      </c>
      <c r="CO319" s="118">
        <f ca="1">SUMIF($CN$9:$CN319, $CN319, $CL$9:$CL$9)</f>
        <v>58.473958333333165</v>
      </c>
      <c r="CP319" s="140" t="str">
        <f ca="1">IFERROR(INDEX('Current Jobs'!$W$11:$W$510, MATCH($CN319, 'Current Jobs'!$T$11:$T$510, 0)), "")</f>
        <v/>
      </c>
      <c r="CQ319" s="17" t="str">
        <f t="shared" ca="1" si="109"/>
        <v/>
      </c>
      <c r="CR319" s="17" t="str">
        <f t="shared" ca="1" si="111"/>
        <v/>
      </c>
      <c r="CS319" s="17" t="str">
        <f t="shared" ca="1" si="112"/>
        <v/>
      </c>
      <c r="CT319" s="17" t="str">
        <f t="shared" ca="1" si="112"/>
        <v/>
      </c>
      <c r="CV319" s="118" t="str" cm="1">
        <f t="array" aca="1" ref="CV319" ca="1">IF($CN319&gt;$CV$6, "", IFERROR(INDEX($BO$4:$BV$4, $BN$4, MATCH($CK319, $BO$8:$BV$8, 0)), 0))</f>
        <v/>
      </c>
      <c r="CX319" s="118" t="str">
        <f t="shared" ca="1" si="113"/>
        <v/>
      </c>
    </row>
    <row r="320" spans="88:102" hidden="1" x14ac:dyDescent="0.25">
      <c r="CJ320" s="89">
        <f t="shared" ca="1" si="110"/>
        <v>44975</v>
      </c>
      <c r="CK320" s="17" t="str">
        <f t="shared" ca="1" si="108"/>
        <v>Sat</v>
      </c>
      <c r="CL320" s="118" cm="1">
        <f t="array" aca="1" ref="CL320" ca="1">IFERROR(INDEX($BO$6:$BV$6, $BN$6, MATCH($CK320, $BO$8:$BV$8, 0)), 0)</f>
        <v>0</v>
      </c>
      <c r="CN320" s="6">
        <f t="shared" ca="1" si="114"/>
        <v>5</v>
      </c>
      <c r="CO320" s="118">
        <f ca="1">SUMIF($CN$9:$CN320, $CN320, $CL$9:$CL$9)</f>
        <v>58.473958333333165</v>
      </c>
      <c r="CP320" s="140" t="str">
        <f ca="1">IFERROR(INDEX('Current Jobs'!$W$11:$W$510, MATCH($CN320, 'Current Jobs'!$T$11:$T$510, 0)), "")</f>
        <v/>
      </c>
      <c r="CQ320" s="17" t="str">
        <f t="shared" ca="1" si="109"/>
        <v/>
      </c>
      <c r="CR320" s="17" t="str">
        <f t="shared" ca="1" si="111"/>
        <v/>
      </c>
      <c r="CS320" s="17" t="str">
        <f t="shared" ca="1" si="112"/>
        <v/>
      </c>
      <c r="CT320" s="17" t="str">
        <f t="shared" ca="1" si="112"/>
        <v/>
      </c>
      <c r="CV320" s="118" t="str" cm="1">
        <f t="array" aca="1" ref="CV320" ca="1">IF($CN320&gt;$CV$6, "", IFERROR(INDEX($BO$4:$BV$4, $BN$4, MATCH($CK320, $BO$8:$BV$8, 0)), 0))</f>
        <v/>
      </c>
      <c r="CX320" s="118" t="str">
        <f t="shared" ca="1" si="113"/>
        <v/>
      </c>
    </row>
    <row r="321" spans="88:102" hidden="1" x14ac:dyDescent="0.25">
      <c r="CJ321" s="89">
        <f t="shared" ca="1" si="110"/>
        <v>44976</v>
      </c>
      <c r="CK321" s="17" t="str">
        <f t="shared" ca="1" si="108"/>
        <v>Sun</v>
      </c>
      <c r="CL321" s="118" cm="1">
        <f t="array" aca="1" ref="CL321" ca="1">IFERROR(INDEX($BO$6:$BV$6, $BN$6, MATCH($CK321, $BO$8:$BV$8, 0)), 0)</f>
        <v>0</v>
      </c>
      <c r="CN321" s="6">
        <f t="shared" ca="1" si="114"/>
        <v>5</v>
      </c>
      <c r="CO321" s="118">
        <f ca="1">SUMIF($CN$9:$CN321, $CN321, $CL$9:$CL$9)</f>
        <v>58.473958333333165</v>
      </c>
      <c r="CP321" s="140" t="str">
        <f ca="1">IFERROR(INDEX('Current Jobs'!$W$11:$W$510, MATCH($CN321, 'Current Jobs'!$T$11:$T$510, 0)), "")</f>
        <v/>
      </c>
      <c r="CQ321" s="17" t="str">
        <f t="shared" ca="1" si="109"/>
        <v/>
      </c>
      <c r="CR321" s="17" t="str">
        <f t="shared" ca="1" si="111"/>
        <v/>
      </c>
      <c r="CS321" s="17" t="str">
        <f t="shared" ca="1" si="112"/>
        <v/>
      </c>
      <c r="CT321" s="17" t="str">
        <f t="shared" ca="1" si="112"/>
        <v/>
      </c>
      <c r="CV321" s="118" t="str" cm="1">
        <f t="array" aca="1" ref="CV321" ca="1">IF($CN321&gt;$CV$6, "", IFERROR(INDEX($BO$4:$BV$4, $BN$4, MATCH($CK321, $BO$8:$BV$8, 0)), 0))</f>
        <v/>
      </c>
      <c r="CX321" s="118" t="str">
        <f t="shared" ca="1" si="113"/>
        <v/>
      </c>
    </row>
    <row r="322" spans="88:102" hidden="1" x14ac:dyDescent="0.25">
      <c r="CJ322" s="89">
        <f t="shared" ca="1" si="110"/>
        <v>44977</v>
      </c>
      <c r="CK322" s="17" t="str">
        <f t="shared" ca="1" si="108"/>
        <v>Mon</v>
      </c>
      <c r="CL322" s="118" cm="1">
        <f t="array" aca="1" ref="CL322" ca="1">IFERROR(INDEX($BO$6:$BV$6, $BN$6, MATCH($CK322, $BO$8:$BV$8, 0)), 0)</f>
        <v>0.28385416666666663</v>
      </c>
      <c r="CN322" s="6">
        <f t="shared" ca="1" si="114"/>
        <v>5</v>
      </c>
      <c r="CO322" s="118">
        <f ca="1">SUMIF($CN$9:$CN322, $CN322, $CL$9:$CL$9)</f>
        <v>58.757812499999829</v>
      </c>
      <c r="CP322" s="140" t="str">
        <f ca="1">IFERROR(INDEX('Current Jobs'!$W$11:$W$510, MATCH($CN322, 'Current Jobs'!$T$11:$T$510, 0)), "")</f>
        <v/>
      </c>
      <c r="CQ322" s="17" t="str">
        <f t="shared" ca="1" si="109"/>
        <v/>
      </c>
      <c r="CR322" s="17" t="str">
        <f t="shared" ca="1" si="111"/>
        <v/>
      </c>
      <c r="CS322" s="17" t="str">
        <f t="shared" ca="1" si="112"/>
        <v/>
      </c>
      <c r="CT322" s="17" t="str">
        <f t="shared" ca="1" si="112"/>
        <v/>
      </c>
      <c r="CV322" s="118" t="str" cm="1">
        <f t="array" aca="1" ref="CV322" ca="1">IF($CN322&gt;$CV$6, "", IFERROR(INDEX($BO$4:$BV$4, $BN$4, MATCH($CK322, $BO$8:$BV$8, 0)), 0))</f>
        <v/>
      </c>
      <c r="CX322" s="118" t="str">
        <f t="shared" ca="1" si="113"/>
        <v/>
      </c>
    </row>
    <row r="323" spans="88:102" hidden="1" x14ac:dyDescent="0.25">
      <c r="CJ323" s="89">
        <f t="shared" ca="1" si="110"/>
        <v>44978</v>
      </c>
      <c r="CK323" s="17" t="str">
        <f t="shared" ca="1" si="108"/>
        <v>Tue</v>
      </c>
      <c r="CL323" s="118" cm="1">
        <f t="array" aca="1" ref="CL323" ca="1">IFERROR(INDEX($BO$6:$BV$6, $BN$6, MATCH($CK323, $BO$8:$BV$8, 0)), 0)</f>
        <v>0.28385416666666663</v>
      </c>
      <c r="CN323" s="6">
        <f t="shared" ca="1" si="114"/>
        <v>5</v>
      </c>
      <c r="CO323" s="118">
        <f ca="1">SUMIF($CN$9:$CN323, $CN323, $CL$9:$CL$9)</f>
        <v>59.041666666666494</v>
      </c>
      <c r="CP323" s="140" t="str">
        <f ca="1">IFERROR(INDEX('Current Jobs'!$W$11:$W$510, MATCH($CN323, 'Current Jobs'!$T$11:$T$510, 0)), "")</f>
        <v/>
      </c>
      <c r="CQ323" s="17" t="str">
        <f t="shared" ca="1" si="109"/>
        <v/>
      </c>
      <c r="CR323" s="17" t="str">
        <f t="shared" ca="1" si="111"/>
        <v/>
      </c>
      <c r="CS323" s="17" t="str">
        <f t="shared" ca="1" si="112"/>
        <v/>
      </c>
      <c r="CT323" s="17" t="str">
        <f t="shared" ca="1" si="112"/>
        <v/>
      </c>
      <c r="CV323" s="118" t="str" cm="1">
        <f t="array" aca="1" ref="CV323" ca="1">IF($CN323&gt;$CV$6, "", IFERROR(INDEX($BO$4:$BV$4, $BN$4, MATCH($CK323, $BO$8:$BV$8, 0)), 0))</f>
        <v/>
      </c>
      <c r="CX323" s="118" t="str">
        <f t="shared" ca="1" si="113"/>
        <v/>
      </c>
    </row>
    <row r="324" spans="88:102" hidden="1" x14ac:dyDescent="0.25">
      <c r="CJ324" s="89">
        <f t="shared" ca="1" si="110"/>
        <v>44979</v>
      </c>
      <c r="CK324" s="17" t="str">
        <f t="shared" ca="1" si="108"/>
        <v>Wed</v>
      </c>
      <c r="CL324" s="118" cm="1">
        <f t="array" aca="1" ref="CL324" ca="1">IFERROR(INDEX($BO$6:$BV$6, $BN$6, MATCH($CK324, $BO$8:$BV$8, 0)), 0)</f>
        <v>0.28385416666666663</v>
      </c>
      <c r="CN324" s="6">
        <f t="shared" ca="1" si="114"/>
        <v>5</v>
      </c>
      <c r="CO324" s="118">
        <f ca="1">SUMIF($CN$9:$CN324, $CN324, $CL$9:$CL$9)</f>
        <v>59.325520833333158</v>
      </c>
      <c r="CP324" s="140" t="str">
        <f ca="1">IFERROR(INDEX('Current Jobs'!$W$11:$W$510, MATCH($CN324, 'Current Jobs'!$T$11:$T$510, 0)), "")</f>
        <v/>
      </c>
      <c r="CQ324" s="17" t="str">
        <f t="shared" ca="1" si="109"/>
        <v/>
      </c>
      <c r="CR324" s="17" t="str">
        <f t="shared" ca="1" si="111"/>
        <v/>
      </c>
      <c r="CS324" s="17" t="str">
        <f t="shared" ca="1" si="112"/>
        <v/>
      </c>
      <c r="CT324" s="17" t="str">
        <f t="shared" ca="1" si="112"/>
        <v/>
      </c>
      <c r="CV324" s="118" t="str" cm="1">
        <f t="array" aca="1" ref="CV324" ca="1">IF($CN324&gt;$CV$6, "", IFERROR(INDEX($BO$4:$BV$4, $BN$4, MATCH($CK324, $BO$8:$BV$8, 0)), 0))</f>
        <v/>
      </c>
      <c r="CX324" s="118" t="str">
        <f t="shared" ca="1" si="113"/>
        <v/>
      </c>
    </row>
    <row r="325" spans="88:102" hidden="1" x14ac:dyDescent="0.25">
      <c r="CJ325" s="89">
        <f t="shared" ca="1" si="110"/>
        <v>44980</v>
      </c>
      <c r="CK325" s="17" t="str">
        <f t="shared" ca="1" si="108"/>
        <v>Thu</v>
      </c>
      <c r="CL325" s="118" cm="1">
        <f t="array" aca="1" ref="CL325" ca="1">IFERROR(INDEX($BO$6:$BV$6, $BN$6, MATCH($CK325, $BO$8:$BV$8, 0)), 0)</f>
        <v>0.28385416666666663</v>
      </c>
      <c r="CN325" s="6">
        <f t="shared" ca="1" si="114"/>
        <v>5</v>
      </c>
      <c r="CO325" s="118">
        <f ca="1">SUMIF($CN$9:$CN325, $CN325, $CL$9:$CL$9)</f>
        <v>59.609374999999822</v>
      </c>
      <c r="CP325" s="140" t="str">
        <f ca="1">IFERROR(INDEX('Current Jobs'!$W$11:$W$510, MATCH($CN325, 'Current Jobs'!$T$11:$T$510, 0)), "")</f>
        <v/>
      </c>
      <c r="CQ325" s="17" t="str">
        <f t="shared" ca="1" si="109"/>
        <v/>
      </c>
      <c r="CR325" s="17" t="str">
        <f t="shared" ca="1" si="111"/>
        <v/>
      </c>
      <c r="CS325" s="17" t="str">
        <f t="shared" ca="1" si="112"/>
        <v/>
      </c>
      <c r="CT325" s="17" t="str">
        <f t="shared" ca="1" si="112"/>
        <v/>
      </c>
      <c r="CV325" s="118" t="str" cm="1">
        <f t="array" aca="1" ref="CV325" ca="1">IF($CN325&gt;$CV$6, "", IFERROR(INDEX($BO$4:$BV$4, $BN$4, MATCH($CK325, $BO$8:$BV$8, 0)), 0))</f>
        <v/>
      </c>
      <c r="CX325" s="118" t="str">
        <f t="shared" ca="1" si="113"/>
        <v/>
      </c>
    </row>
    <row r="326" spans="88:102" hidden="1" x14ac:dyDescent="0.25">
      <c r="CJ326" s="89">
        <f t="shared" ca="1" si="110"/>
        <v>44981</v>
      </c>
      <c r="CK326" s="17" t="str">
        <f t="shared" ca="1" si="108"/>
        <v>Fri</v>
      </c>
      <c r="CL326" s="118" cm="1">
        <f t="array" aca="1" ref="CL326" ca="1">IFERROR(INDEX($BO$6:$BV$6, $BN$6, MATCH($CK326, $BO$8:$BV$8, 0)), 0)</f>
        <v>0.28385416666666663</v>
      </c>
      <c r="CN326" s="6">
        <f t="shared" ca="1" si="114"/>
        <v>5</v>
      </c>
      <c r="CO326" s="118">
        <f ca="1">SUMIF($CN$9:$CN326, $CN326, $CL$9:$CL$9)</f>
        <v>59.893229166666487</v>
      </c>
      <c r="CP326" s="140" t="str">
        <f ca="1">IFERROR(INDEX('Current Jobs'!$W$11:$W$510, MATCH($CN326, 'Current Jobs'!$T$11:$T$510, 0)), "")</f>
        <v/>
      </c>
      <c r="CQ326" s="17" t="str">
        <f t="shared" ca="1" si="109"/>
        <v/>
      </c>
      <c r="CR326" s="17" t="str">
        <f t="shared" ca="1" si="111"/>
        <v/>
      </c>
      <c r="CS326" s="17" t="str">
        <f t="shared" ca="1" si="112"/>
        <v/>
      </c>
      <c r="CT326" s="17" t="str">
        <f t="shared" ca="1" si="112"/>
        <v/>
      </c>
      <c r="CV326" s="118" t="str" cm="1">
        <f t="array" aca="1" ref="CV326" ca="1">IF($CN326&gt;$CV$6, "", IFERROR(INDEX($BO$4:$BV$4, $BN$4, MATCH($CK326, $BO$8:$BV$8, 0)), 0))</f>
        <v/>
      </c>
      <c r="CX326" s="118" t="str">
        <f t="shared" ca="1" si="113"/>
        <v/>
      </c>
    </row>
    <row r="327" spans="88:102" hidden="1" x14ac:dyDescent="0.25">
      <c r="CJ327" s="89">
        <f t="shared" ca="1" si="110"/>
        <v>44982</v>
      </c>
      <c r="CK327" s="17" t="str">
        <f t="shared" ca="1" si="108"/>
        <v>Sat</v>
      </c>
      <c r="CL327" s="118" cm="1">
        <f t="array" aca="1" ref="CL327" ca="1">IFERROR(INDEX($BO$6:$BV$6, $BN$6, MATCH($CK327, $BO$8:$BV$8, 0)), 0)</f>
        <v>0</v>
      </c>
      <c r="CN327" s="6">
        <f t="shared" ca="1" si="114"/>
        <v>5</v>
      </c>
      <c r="CO327" s="118">
        <f ca="1">SUMIF($CN$9:$CN327, $CN327, $CL$9:$CL$9)</f>
        <v>59.893229166666487</v>
      </c>
      <c r="CP327" s="140" t="str">
        <f ca="1">IFERROR(INDEX('Current Jobs'!$W$11:$W$510, MATCH($CN327, 'Current Jobs'!$T$11:$T$510, 0)), "")</f>
        <v/>
      </c>
      <c r="CQ327" s="17" t="str">
        <f t="shared" ca="1" si="109"/>
        <v/>
      </c>
      <c r="CR327" s="17" t="str">
        <f t="shared" ca="1" si="111"/>
        <v/>
      </c>
      <c r="CS327" s="17" t="str">
        <f t="shared" ca="1" si="112"/>
        <v/>
      </c>
      <c r="CT327" s="17" t="str">
        <f t="shared" ca="1" si="112"/>
        <v/>
      </c>
      <c r="CV327" s="118" t="str" cm="1">
        <f t="array" aca="1" ref="CV327" ca="1">IF($CN327&gt;$CV$6, "", IFERROR(INDEX($BO$4:$BV$4, $BN$4, MATCH($CK327, $BO$8:$BV$8, 0)), 0))</f>
        <v/>
      </c>
      <c r="CX327" s="118" t="str">
        <f t="shared" ca="1" si="113"/>
        <v/>
      </c>
    </row>
    <row r="328" spans="88:102" hidden="1" x14ac:dyDescent="0.25">
      <c r="CJ328" s="89">
        <f t="shared" ca="1" si="110"/>
        <v>44983</v>
      </c>
      <c r="CK328" s="17" t="str">
        <f t="shared" ca="1" si="108"/>
        <v>Sun</v>
      </c>
      <c r="CL328" s="118" cm="1">
        <f t="array" aca="1" ref="CL328" ca="1">IFERROR(INDEX($BO$6:$BV$6, $BN$6, MATCH($CK328, $BO$8:$BV$8, 0)), 0)</f>
        <v>0</v>
      </c>
      <c r="CN328" s="6">
        <f t="shared" ca="1" si="114"/>
        <v>5</v>
      </c>
      <c r="CO328" s="118">
        <f ca="1">SUMIF($CN$9:$CN328, $CN328, $CL$9:$CL$9)</f>
        <v>59.893229166666487</v>
      </c>
      <c r="CP328" s="140" t="str">
        <f ca="1">IFERROR(INDEX('Current Jobs'!$W$11:$W$510, MATCH($CN328, 'Current Jobs'!$T$11:$T$510, 0)), "")</f>
        <v/>
      </c>
      <c r="CQ328" s="17" t="str">
        <f t="shared" ca="1" si="109"/>
        <v/>
      </c>
      <c r="CR328" s="17" t="str">
        <f t="shared" ca="1" si="111"/>
        <v/>
      </c>
      <c r="CS328" s="17" t="str">
        <f t="shared" ca="1" si="112"/>
        <v/>
      </c>
      <c r="CT328" s="17" t="str">
        <f t="shared" ca="1" si="112"/>
        <v/>
      </c>
      <c r="CV328" s="118" t="str" cm="1">
        <f t="array" aca="1" ref="CV328" ca="1">IF($CN328&gt;$CV$6, "", IFERROR(INDEX($BO$4:$BV$4, $BN$4, MATCH($CK328, $BO$8:$BV$8, 0)), 0))</f>
        <v/>
      </c>
      <c r="CX328" s="118" t="str">
        <f t="shared" ca="1" si="113"/>
        <v/>
      </c>
    </row>
    <row r="329" spans="88:102" hidden="1" x14ac:dyDescent="0.25">
      <c r="CJ329" s="89">
        <f t="shared" ca="1" si="110"/>
        <v>44984</v>
      </c>
      <c r="CK329" s="17" t="str">
        <f t="shared" ref="CK329:CK392" ca="1" si="115">IF(COUNTIF($U$9:$U$32, $CJ329)&gt;0, $CK$2, IF(COUNTIF($BX$50:$BX$89, $CJ329)&gt;0, $BV$8, TEXT($CJ329, "ddd")))</f>
        <v>Mon</v>
      </c>
      <c r="CL329" s="118" cm="1">
        <f t="array" aca="1" ref="CL329" ca="1">IFERROR(INDEX($BO$6:$BV$6, $BN$6, MATCH($CK329, $BO$8:$BV$8, 0)), 0)</f>
        <v>0.28385416666666663</v>
      </c>
      <c r="CN329" s="6">
        <f t="shared" ca="1" si="114"/>
        <v>5</v>
      </c>
      <c r="CO329" s="118">
        <f ca="1">SUMIF($CN$9:$CN329, $CN329, $CL$9:$CL$9)</f>
        <v>60.177083333333151</v>
      </c>
      <c r="CP329" s="140" t="str">
        <f ca="1">IFERROR(INDEX('Current Jobs'!$W$11:$W$510, MATCH($CN329, 'Current Jobs'!$T$11:$T$510, 0)), "")</f>
        <v/>
      </c>
      <c r="CQ329" s="17" t="str">
        <f t="shared" ref="CQ329:CQ392" ca="1" si="116">IF($CN329&gt;$CN328, $CQ$8, "")</f>
        <v/>
      </c>
      <c r="CR329" s="17" t="str">
        <f t="shared" ca="1" si="111"/>
        <v/>
      </c>
      <c r="CS329" s="17" t="str">
        <f t="shared" ca="1" si="112"/>
        <v/>
      </c>
      <c r="CT329" s="17" t="str">
        <f t="shared" ca="1" si="112"/>
        <v/>
      </c>
      <c r="CV329" s="118" t="str" cm="1">
        <f t="array" aca="1" ref="CV329" ca="1">IF($CN329&gt;$CV$6, "", IFERROR(INDEX($BO$4:$BV$4, $BN$4, MATCH($CK329, $BO$8:$BV$8, 0)), 0))</f>
        <v/>
      </c>
      <c r="CX329" s="118" t="str">
        <f t="shared" ca="1" si="113"/>
        <v/>
      </c>
    </row>
    <row r="330" spans="88:102" hidden="1" x14ac:dyDescent="0.25">
      <c r="CJ330" s="89">
        <f t="shared" ref="CJ330:CJ393" ca="1" si="117">CJ329+1</f>
        <v>44985</v>
      </c>
      <c r="CK330" s="17" t="str">
        <f t="shared" ca="1" si="115"/>
        <v>Tue</v>
      </c>
      <c r="CL330" s="118" cm="1">
        <f t="array" aca="1" ref="CL330" ca="1">IFERROR(INDEX($BO$6:$BV$6, $BN$6, MATCH($CK330, $BO$8:$BV$8, 0)), 0)</f>
        <v>0.28385416666666663</v>
      </c>
      <c r="CN330" s="6">
        <f t="shared" ca="1" si="114"/>
        <v>5</v>
      </c>
      <c r="CO330" s="118">
        <f ca="1">SUMIF($CN$9:$CN330, $CN330, $CL$9:$CL$9)</f>
        <v>60.460937499999815</v>
      </c>
      <c r="CP330" s="140" t="str">
        <f ca="1">IFERROR(INDEX('Current Jobs'!$W$11:$W$510, MATCH($CN330, 'Current Jobs'!$T$11:$T$510, 0)), "")</f>
        <v/>
      </c>
      <c r="CQ330" s="17" t="str">
        <f t="shared" ca="1" si="116"/>
        <v/>
      </c>
      <c r="CR330" s="17" t="str">
        <f t="shared" ref="CR330:CR393" ca="1" si="118">IF($CN331&gt;$CN330, $CR$8, "")</f>
        <v/>
      </c>
      <c r="CS330" s="17" t="str">
        <f t="shared" ref="CS330:CT393" ca="1" si="119">IF(CQ330="", "", CONCATENATE($CN330, " - ", CQ330))</f>
        <v/>
      </c>
      <c r="CT330" s="17" t="str">
        <f t="shared" ca="1" si="119"/>
        <v/>
      </c>
      <c r="CV330" s="118" t="str" cm="1">
        <f t="array" aca="1" ref="CV330" ca="1">IF($CN330&gt;$CV$6, "", IFERROR(INDEX($BO$4:$BV$4, $BN$4, MATCH($CK330, $BO$8:$BV$8, 0)), 0))</f>
        <v/>
      </c>
      <c r="CX330" s="118" t="str">
        <f t="shared" ref="CX330:CX393" ca="1" si="120">IF($CN330&gt;$CV$6, "", $CL330)</f>
        <v/>
      </c>
    </row>
    <row r="331" spans="88:102" hidden="1" x14ac:dyDescent="0.25">
      <c r="CJ331" s="89">
        <f t="shared" ca="1" si="117"/>
        <v>44986</v>
      </c>
      <c r="CK331" s="17" t="str">
        <f t="shared" ca="1" si="115"/>
        <v>Wed</v>
      </c>
      <c r="CL331" s="118" cm="1">
        <f t="array" aca="1" ref="CL331" ca="1">IFERROR(INDEX($BO$6:$BV$6, $BN$6, MATCH($CK331, $BO$8:$BV$8, 0)), 0)</f>
        <v>0.28385416666666663</v>
      </c>
      <c r="CN331" s="6">
        <f t="shared" ca="1" si="114"/>
        <v>5</v>
      </c>
      <c r="CO331" s="118">
        <f ca="1">SUMIF($CN$9:$CN331, $CN331, $CL$9:$CL$9)</f>
        <v>60.74479166666648</v>
      </c>
      <c r="CP331" s="140" t="str">
        <f ca="1">IFERROR(INDEX('Current Jobs'!$W$11:$W$510, MATCH($CN331, 'Current Jobs'!$T$11:$T$510, 0)), "")</f>
        <v/>
      </c>
      <c r="CQ331" s="17" t="str">
        <f t="shared" ca="1" si="116"/>
        <v/>
      </c>
      <c r="CR331" s="17" t="str">
        <f t="shared" ca="1" si="118"/>
        <v/>
      </c>
      <c r="CS331" s="17" t="str">
        <f t="shared" ca="1" si="119"/>
        <v/>
      </c>
      <c r="CT331" s="17" t="str">
        <f t="shared" ca="1" si="119"/>
        <v/>
      </c>
      <c r="CV331" s="118" t="str" cm="1">
        <f t="array" aca="1" ref="CV331" ca="1">IF($CN331&gt;$CV$6, "", IFERROR(INDEX($BO$4:$BV$4, $BN$4, MATCH($CK331, $BO$8:$BV$8, 0)), 0))</f>
        <v/>
      </c>
      <c r="CX331" s="118" t="str">
        <f t="shared" ca="1" si="120"/>
        <v/>
      </c>
    </row>
    <row r="332" spans="88:102" hidden="1" x14ac:dyDescent="0.25">
      <c r="CJ332" s="89">
        <f t="shared" ca="1" si="117"/>
        <v>44987</v>
      </c>
      <c r="CK332" s="17" t="str">
        <f t="shared" ca="1" si="115"/>
        <v>Thu</v>
      </c>
      <c r="CL332" s="118" cm="1">
        <f t="array" aca="1" ref="CL332" ca="1">IFERROR(INDEX($BO$6:$BV$6, $BN$6, MATCH($CK332, $BO$8:$BV$8, 0)), 0)</f>
        <v>0.28385416666666663</v>
      </c>
      <c r="CN332" s="6">
        <f t="shared" ca="1" si="114"/>
        <v>5</v>
      </c>
      <c r="CO332" s="118">
        <f ca="1">SUMIF($CN$9:$CN332, $CN332, $CL$9:$CL$9)</f>
        <v>61.028645833333144</v>
      </c>
      <c r="CP332" s="140" t="str">
        <f ca="1">IFERROR(INDEX('Current Jobs'!$W$11:$W$510, MATCH($CN332, 'Current Jobs'!$T$11:$T$510, 0)), "")</f>
        <v/>
      </c>
      <c r="CQ332" s="17" t="str">
        <f t="shared" ca="1" si="116"/>
        <v/>
      </c>
      <c r="CR332" s="17" t="str">
        <f t="shared" ca="1" si="118"/>
        <v/>
      </c>
      <c r="CS332" s="17" t="str">
        <f t="shared" ca="1" si="119"/>
        <v/>
      </c>
      <c r="CT332" s="17" t="str">
        <f t="shared" ca="1" si="119"/>
        <v/>
      </c>
      <c r="CV332" s="118" t="str" cm="1">
        <f t="array" aca="1" ref="CV332" ca="1">IF($CN332&gt;$CV$6, "", IFERROR(INDEX($BO$4:$BV$4, $BN$4, MATCH($CK332, $BO$8:$BV$8, 0)), 0))</f>
        <v/>
      </c>
      <c r="CX332" s="118" t="str">
        <f t="shared" ca="1" si="120"/>
        <v/>
      </c>
    </row>
    <row r="333" spans="88:102" hidden="1" x14ac:dyDescent="0.25">
      <c r="CJ333" s="89">
        <f t="shared" ca="1" si="117"/>
        <v>44988</v>
      </c>
      <c r="CK333" s="17" t="str">
        <f t="shared" ca="1" si="115"/>
        <v>Fri</v>
      </c>
      <c r="CL333" s="118" cm="1">
        <f t="array" aca="1" ref="CL333" ca="1">IFERROR(INDEX($BO$6:$BV$6, $BN$6, MATCH($CK333, $BO$8:$BV$8, 0)), 0)</f>
        <v>0.28385416666666663</v>
      </c>
      <c r="CN333" s="6">
        <f t="shared" ca="1" si="114"/>
        <v>5</v>
      </c>
      <c r="CO333" s="118">
        <f ca="1">SUMIF($CN$9:$CN333, $CN333, $CL$9:$CL$9)</f>
        <v>61.312499999999808</v>
      </c>
      <c r="CP333" s="140" t="str">
        <f ca="1">IFERROR(INDEX('Current Jobs'!$W$11:$W$510, MATCH($CN333, 'Current Jobs'!$T$11:$T$510, 0)), "")</f>
        <v/>
      </c>
      <c r="CQ333" s="17" t="str">
        <f t="shared" ca="1" si="116"/>
        <v/>
      </c>
      <c r="CR333" s="17" t="str">
        <f t="shared" ca="1" si="118"/>
        <v/>
      </c>
      <c r="CS333" s="17" t="str">
        <f t="shared" ca="1" si="119"/>
        <v/>
      </c>
      <c r="CT333" s="17" t="str">
        <f t="shared" ca="1" si="119"/>
        <v/>
      </c>
      <c r="CV333" s="118" t="str" cm="1">
        <f t="array" aca="1" ref="CV333" ca="1">IF($CN333&gt;$CV$6, "", IFERROR(INDEX($BO$4:$BV$4, $BN$4, MATCH($CK333, $BO$8:$BV$8, 0)), 0))</f>
        <v/>
      </c>
      <c r="CX333" s="118" t="str">
        <f t="shared" ca="1" si="120"/>
        <v/>
      </c>
    </row>
    <row r="334" spans="88:102" hidden="1" x14ac:dyDescent="0.25">
      <c r="CJ334" s="89">
        <f t="shared" ca="1" si="117"/>
        <v>44989</v>
      </c>
      <c r="CK334" s="17" t="str">
        <f t="shared" ca="1" si="115"/>
        <v>Sat</v>
      </c>
      <c r="CL334" s="118" cm="1">
        <f t="array" aca="1" ref="CL334" ca="1">IFERROR(INDEX($BO$6:$BV$6, $BN$6, MATCH($CK334, $BO$8:$BV$8, 0)), 0)</f>
        <v>0</v>
      </c>
      <c r="CN334" s="6">
        <f t="shared" ca="1" si="114"/>
        <v>5</v>
      </c>
      <c r="CO334" s="118">
        <f ca="1">SUMIF($CN$9:$CN334, $CN334, $CL$9:$CL$9)</f>
        <v>61.312499999999808</v>
      </c>
      <c r="CP334" s="140" t="str">
        <f ca="1">IFERROR(INDEX('Current Jobs'!$W$11:$W$510, MATCH($CN334, 'Current Jobs'!$T$11:$T$510, 0)), "")</f>
        <v/>
      </c>
      <c r="CQ334" s="17" t="str">
        <f t="shared" ca="1" si="116"/>
        <v/>
      </c>
      <c r="CR334" s="17" t="str">
        <f t="shared" ca="1" si="118"/>
        <v/>
      </c>
      <c r="CS334" s="17" t="str">
        <f t="shared" ca="1" si="119"/>
        <v/>
      </c>
      <c r="CT334" s="17" t="str">
        <f t="shared" ca="1" si="119"/>
        <v/>
      </c>
      <c r="CV334" s="118" t="str" cm="1">
        <f t="array" aca="1" ref="CV334" ca="1">IF($CN334&gt;$CV$6, "", IFERROR(INDEX($BO$4:$BV$4, $BN$4, MATCH($CK334, $BO$8:$BV$8, 0)), 0))</f>
        <v/>
      </c>
      <c r="CX334" s="118" t="str">
        <f t="shared" ca="1" si="120"/>
        <v/>
      </c>
    </row>
    <row r="335" spans="88:102" hidden="1" x14ac:dyDescent="0.25">
      <c r="CJ335" s="89">
        <f t="shared" ca="1" si="117"/>
        <v>44990</v>
      </c>
      <c r="CK335" s="17" t="str">
        <f t="shared" ca="1" si="115"/>
        <v>Sun</v>
      </c>
      <c r="CL335" s="118" cm="1">
        <f t="array" aca="1" ref="CL335" ca="1">IFERROR(INDEX($BO$6:$BV$6, $BN$6, MATCH($CK335, $BO$8:$BV$8, 0)), 0)</f>
        <v>0</v>
      </c>
      <c r="CN335" s="6">
        <f t="shared" ca="1" si="114"/>
        <v>5</v>
      </c>
      <c r="CO335" s="118">
        <f ca="1">SUMIF($CN$9:$CN335, $CN335, $CL$9:$CL$9)</f>
        <v>61.312499999999808</v>
      </c>
      <c r="CP335" s="140" t="str">
        <f ca="1">IFERROR(INDEX('Current Jobs'!$W$11:$W$510, MATCH($CN335, 'Current Jobs'!$T$11:$T$510, 0)), "")</f>
        <v/>
      </c>
      <c r="CQ335" s="17" t="str">
        <f t="shared" ca="1" si="116"/>
        <v/>
      </c>
      <c r="CR335" s="17" t="str">
        <f t="shared" ca="1" si="118"/>
        <v/>
      </c>
      <c r="CS335" s="17" t="str">
        <f t="shared" ca="1" si="119"/>
        <v/>
      </c>
      <c r="CT335" s="17" t="str">
        <f t="shared" ca="1" si="119"/>
        <v/>
      </c>
      <c r="CV335" s="118" t="str" cm="1">
        <f t="array" aca="1" ref="CV335" ca="1">IF($CN335&gt;$CV$6, "", IFERROR(INDEX($BO$4:$BV$4, $BN$4, MATCH($CK335, $BO$8:$BV$8, 0)), 0))</f>
        <v/>
      </c>
      <c r="CX335" s="118" t="str">
        <f t="shared" ca="1" si="120"/>
        <v/>
      </c>
    </row>
    <row r="336" spans="88:102" hidden="1" x14ac:dyDescent="0.25">
      <c r="CJ336" s="89">
        <f t="shared" ca="1" si="117"/>
        <v>44991</v>
      </c>
      <c r="CK336" s="17" t="str">
        <f t="shared" ca="1" si="115"/>
        <v>Mon</v>
      </c>
      <c r="CL336" s="118" cm="1">
        <f t="array" aca="1" ref="CL336" ca="1">IFERROR(INDEX($BO$6:$BV$6, $BN$6, MATCH($CK336, $BO$8:$BV$8, 0)), 0)</f>
        <v>0.28385416666666663</v>
      </c>
      <c r="CN336" s="6">
        <f t="shared" ca="1" si="114"/>
        <v>5</v>
      </c>
      <c r="CO336" s="118">
        <f ca="1">SUMIF($CN$9:$CN336, $CN336, $CL$9:$CL$9)</f>
        <v>61.596354166666472</v>
      </c>
      <c r="CP336" s="140" t="str">
        <f ca="1">IFERROR(INDEX('Current Jobs'!$W$11:$W$510, MATCH($CN336, 'Current Jobs'!$T$11:$T$510, 0)), "")</f>
        <v/>
      </c>
      <c r="CQ336" s="17" t="str">
        <f t="shared" ca="1" si="116"/>
        <v/>
      </c>
      <c r="CR336" s="17" t="str">
        <f t="shared" ca="1" si="118"/>
        <v/>
      </c>
      <c r="CS336" s="17" t="str">
        <f t="shared" ca="1" si="119"/>
        <v/>
      </c>
      <c r="CT336" s="17" t="str">
        <f t="shared" ca="1" si="119"/>
        <v/>
      </c>
      <c r="CV336" s="118" t="str" cm="1">
        <f t="array" aca="1" ref="CV336" ca="1">IF($CN336&gt;$CV$6, "", IFERROR(INDEX($BO$4:$BV$4, $BN$4, MATCH($CK336, $BO$8:$BV$8, 0)), 0))</f>
        <v/>
      </c>
      <c r="CX336" s="118" t="str">
        <f t="shared" ca="1" si="120"/>
        <v/>
      </c>
    </row>
    <row r="337" spans="88:102" hidden="1" x14ac:dyDescent="0.25">
      <c r="CJ337" s="89">
        <f t="shared" ca="1" si="117"/>
        <v>44992</v>
      </c>
      <c r="CK337" s="17" t="str">
        <f t="shared" ca="1" si="115"/>
        <v>Tue</v>
      </c>
      <c r="CL337" s="118" cm="1">
        <f t="array" aca="1" ref="CL337" ca="1">IFERROR(INDEX($BO$6:$BV$6, $BN$6, MATCH($CK337, $BO$8:$BV$8, 0)), 0)</f>
        <v>0.28385416666666663</v>
      </c>
      <c r="CN337" s="6">
        <f t="shared" ca="1" si="114"/>
        <v>5</v>
      </c>
      <c r="CO337" s="118">
        <f ca="1">SUMIF($CN$9:$CN337, $CN337, $CL$9:$CL$9)</f>
        <v>61.880208333333137</v>
      </c>
      <c r="CP337" s="140" t="str">
        <f ca="1">IFERROR(INDEX('Current Jobs'!$W$11:$W$510, MATCH($CN337, 'Current Jobs'!$T$11:$T$510, 0)), "")</f>
        <v/>
      </c>
      <c r="CQ337" s="17" t="str">
        <f t="shared" ca="1" si="116"/>
        <v/>
      </c>
      <c r="CR337" s="17" t="str">
        <f t="shared" ca="1" si="118"/>
        <v/>
      </c>
      <c r="CS337" s="17" t="str">
        <f t="shared" ca="1" si="119"/>
        <v/>
      </c>
      <c r="CT337" s="17" t="str">
        <f t="shared" ca="1" si="119"/>
        <v/>
      </c>
      <c r="CV337" s="118" t="str" cm="1">
        <f t="array" aca="1" ref="CV337" ca="1">IF($CN337&gt;$CV$6, "", IFERROR(INDEX($BO$4:$BV$4, $BN$4, MATCH($CK337, $BO$8:$BV$8, 0)), 0))</f>
        <v/>
      </c>
      <c r="CX337" s="118" t="str">
        <f t="shared" ca="1" si="120"/>
        <v/>
      </c>
    </row>
    <row r="338" spans="88:102" hidden="1" x14ac:dyDescent="0.25">
      <c r="CJ338" s="89">
        <f t="shared" ca="1" si="117"/>
        <v>44993</v>
      </c>
      <c r="CK338" s="17" t="str">
        <f t="shared" ca="1" si="115"/>
        <v>Wed</v>
      </c>
      <c r="CL338" s="118" cm="1">
        <f t="array" aca="1" ref="CL338" ca="1">IFERROR(INDEX($BO$6:$BV$6, $BN$6, MATCH($CK338, $BO$8:$BV$8, 0)), 0)</f>
        <v>0.28385416666666663</v>
      </c>
      <c r="CN338" s="6">
        <f t="shared" ref="CN338:CN401" ca="1" si="121">IF($CO337&gt;=$CP337, $CN337+1, $CN337)</f>
        <v>5</v>
      </c>
      <c r="CO338" s="118">
        <f ca="1">SUMIF($CN$9:$CN338, $CN338, $CL$9:$CL$9)</f>
        <v>62.164062499999801</v>
      </c>
      <c r="CP338" s="140" t="str">
        <f ca="1">IFERROR(INDEX('Current Jobs'!$W$11:$W$510, MATCH($CN338, 'Current Jobs'!$T$11:$T$510, 0)), "")</f>
        <v/>
      </c>
      <c r="CQ338" s="17" t="str">
        <f t="shared" ca="1" si="116"/>
        <v/>
      </c>
      <c r="CR338" s="17" t="str">
        <f t="shared" ca="1" si="118"/>
        <v/>
      </c>
      <c r="CS338" s="17" t="str">
        <f t="shared" ca="1" si="119"/>
        <v/>
      </c>
      <c r="CT338" s="17" t="str">
        <f t="shared" ca="1" si="119"/>
        <v/>
      </c>
      <c r="CV338" s="118" t="str" cm="1">
        <f t="array" aca="1" ref="CV338" ca="1">IF($CN338&gt;$CV$6, "", IFERROR(INDEX($BO$4:$BV$4, $BN$4, MATCH($CK338, $BO$8:$BV$8, 0)), 0))</f>
        <v/>
      </c>
      <c r="CX338" s="118" t="str">
        <f t="shared" ca="1" si="120"/>
        <v/>
      </c>
    </row>
    <row r="339" spans="88:102" hidden="1" x14ac:dyDescent="0.25">
      <c r="CJ339" s="89">
        <f t="shared" ca="1" si="117"/>
        <v>44994</v>
      </c>
      <c r="CK339" s="17" t="str">
        <f t="shared" ca="1" si="115"/>
        <v>Thu</v>
      </c>
      <c r="CL339" s="118" cm="1">
        <f t="array" aca="1" ref="CL339" ca="1">IFERROR(INDEX($BO$6:$BV$6, $BN$6, MATCH($CK339, $BO$8:$BV$8, 0)), 0)</f>
        <v>0.28385416666666663</v>
      </c>
      <c r="CN339" s="6">
        <f t="shared" ca="1" si="121"/>
        <v>5</v>
      </c>
      <c r="CO339" s="118">
        <f ca="1">SUMIF($CN$9:$CN339, $CN339, $CL$9:$CL$9)</f>
        <v>62.447916666666465</v>
      </c>
      <c r="CP339" s="140" t="str">
        <f ca="1">IFERROR(INDEX('Current Jobs'!$W$11:$W$510, MATCH($CN339, 'Current Jobs'!$T$11:$T$510, 0)), "")</f>
        <v/>
      </c>
      <c r="CQ339" s="17" t="str">
        <f t="shared" ca="1" si="116"/>
        <v/>
      </c>
      <c r="CR339" s="17" t="str">
        <f t="shared" ca="1" si="118"/>
        <v/>
      </c>
      <c r="CS339" s="17" t="str">
        <f t="shared" ca="1" si="119"/>
        <v/>
      </c>
      <c r="CT339" s="17" t="str">
        <f t="shared" ca="1" si="119"/>
        <v/>
      </c>
      <c r="CV339" s="118" t="str" cm="1">
        <f t="array" aca="1" ref="CV339" ca="1">IF($CN339&gt;$CV$6, "", IFERROR(INDEX($BO$4:$BV$4, $BN$4, MATCH($CK339, $BO$8:$BV$8, 0)), 0))</f>
        <v/>
      </c>
      <c r="CX339" s="118" t="str">
        <f t="shared" ca="1" si="120"/>
        <v/>
      </c>
    </row>
    <row r="340" spans="88:102" hidden="1" x14ac:dyDescent="0.25">
      <c r="CJ340" s="89">
        <f t="shared" ca="1" si="117"/>
        <v>44995</v>
      </c>
      <c r="CK340" s="17" t="str">
        <f t="shared" ca="1" si="115"/>
        <v>Fri</v>
      </c>
      <c r="CL340" s="118" cm="1">
        <f t="array" aca="1" ref="CL340" ca="1">IFERROR(INDEX($BO$6:$BV$6, $BN$6, MATCH($CK340, $BO$8:$BV$8, 0)), 0)</f>
        <v>0.28385416666666663</v>
      </c>
      <c r="CN340" s="6">
        <f t="shared" ca="1" si="121"/>
        <v>5</v>
      </c>
      <c r="CO340" s="118">
        <f ca="1">SUMIF($CN$9:$CN340, $CN340, $CL$9:$CL$9)</f>
        <v>62.73177083333313</v>
      </c>
      <c r="CP340" s="140" t="str">
        <f ca="1">IFERROR(INDEX('Current Jobs'!$W$11:$W$510, MATCH($CN340, 'Current Jobs'!$T$11:$T$510, 0)), "")</f>
        <v/>
      </c>
      <c r="CQ340" s="17" t="str">
        <f t="shared" ca="1" si="116"/>
        <v/>
      </c>
      <c r="CR340" s="17" t="str">
        <f t="shared" ca="1" si="118"/>
        <v/>
      </c>
      <c r="CS340" s="17" t="str">
        <f t="shared" ca="1" si="119"/>
        <v/>
      </c>
      <c r="CT340" s="17" t="str">
        <f t="shared" ca="1" si="119"/>
        <v/>
      </c>
      <c r="CV340" s="118" t="str" cm="1">
        <f t="array" aca="1" ref="CV340" ca="1">IF($CN340&gt;$CV$6, "", IFERROR(INDEX($BO$4:$BV$4, $BN$4, MATCH($CK340, $BO$8:$BV$8, 0)), 0))</f>
        <v/>
      </c>
      <c r="CX340" s="118" t="str">
        <f t="shared" ca="1" si="120"/>
        <v/>
      </c>
    </row>
    <row r="341" spans="88:102" hidden="1" x14ac:dyDescent="0.25">
      <c r="CJ341" s="89">
        <f t="shared" ca="1" si="117"/>
        <v>44996</v>
      </c>
      <c r="CK341" s="17" t="str">
        <f t="shared" ca="1" si="115"/>
        <v>Sat</v>
      </c>
      <c r="CL341" s="118" cm="1">
        <f t="array" aca="1" ref="CL341" ca="1">IFERROR(INDEX($BO$6:$BV$6, $BN$6, MATCH($CK341, $BO$8:$BV$8, 0)), 0)</f>
        <v>0</v>
      </c>
      <c r="CN341" s="6">
        <f t="shared" ca="1" si="121"/>
        <v>5</v>
      </c>
      <c r="CO341" s="118">
        <f ca="1">SUMIF($CN$9:$CN341, $CN341, $CL$9:$CL$9)</f>
        <v>62.73177083333313</v>
      </c>
      <c r="CP341" s="140" t="str">
        <f ca="1">IFERROR(INDEX('Current Jobs'!$W$11:$W$510, MATCH($CN341, 'Current Jobs'!$T$11:$T$510, 0)), "")</f>
        <v/>
      </c>
      <c r="CQ341" s="17" t="str">
        <f t="shared" ca="1" si="116"/>
        <v/>
      </c>
      <c r="CR341" s="17" t="str">
        <f t="shared" ca="1" si="118"/>
        <v/>
      </c>
      <c r="CS341" s="17" t="str">
        <f t="shared" ca="1" si="119"/>
        <v/>
      </c>
      <c r="CT341" s="17" t="str">
        <f t="shared" ca="1" si="119"/>
        <v/>
      </c>
      <c r="CV341" s="118" t="str" cm="1">
        <f t="array" aca="1" ref="CV341" ca="1">IF($CN341&gt;$CV$6, "", IFERROR(INDEX($BO$4:$BV$4, $BN$4, MATCH($CK341, $BO$8:$BV$8, 0)), 0))</f>
        <v/>
      </c>
      <c r="CX341" s="118" t="str">
        <f t="shared" ca="1" si="120"/>
        <v/>
      </c>
    </row>
    <row r="342" spans="88:102" hidden="1" x14ac:dyDescent="0.25">
      <c r="CJ342" s="89">
        <f t="shared" ca="1" si="117"/>
        <v>44997</v>
      </c>
      <c r="CK342" s="17" t="str">
        <f t="shared" ca="1" si="115"/>
        <v>Sun</v>
      </c>
      <c r="CL342" s="118" cm="1">
        <f t="array" aca="1" ref="CL342" ca="1">IFERROR(INDEX($BO$6:$BV$6, $BN$6, MATCH($CK342, $BO$8:$BV$8, 0)), 0)</f>
        <v>0</v>
      </c>
      <c r="CN342" s="6">
        <f t="shared" ca="1" si="121"/>
        <v>5</v>
      </c>
      <c r="CO342" s="118">
        <f ca="1">SUMIF($CN$9:$CN342, $CN342, $CL$9:$CL$9)</f>
        <v>62.73177083333313</v>
      </c>
      <c r="CP342" s="140" t="str">
        <f ca="1">IFERROR(INDEX('Current Jobs'!$W$11:$W$510, MATCH($CN342, 'Current Jobs'!$T$11:$T$510, 0)), "")</f>
        <v/>
      </c>
      <c r="CQ342" s="17" t="str">
        <f t="shared" ca="1" si="116"/>
        <v/>
      </c>
      <c r="CR342" s="17" t="str">
        <f t="shared" ca="1" si="118"/>
        <v/>
      </c>
      <c r="CS342" s="17" t="str">
        <f t="shared" ca="1" si="119"/>
        <v/>
      </c>
      <c r="CT342" s="17" t="str">
        <f t="shared" ca="1" si="119"/>
        <v/>
      </c>
      <c r="CV342" s="118" t="str" cm="1">
        <f t="array" aca="1" ref="CV342" ca="1">IF($CN342&gt;$CV$6, "", IFERROR(INDEX($BO$4:$BV$4, $BN$4, MATCH($CK342, $BO$8:$BV$8, 0)), 0))</f>
        <v/>
      </c>
      <c r="CX342" s="118" t="str">
        <f t="shared" ca="1" si="120"/>
        <v/>
      </c>
    </row>
    <row r="343" spans="88:102" hidden="1" x14ac:dyDescent="0.25">
      <c r="CJ343" s="89">
        <f t="shared" ca="1" si="117"/>
        <v>44998</v>
      </c>
      <c r="CK343" s="17" t="str">
        <f t="shared" ca="1" si="115"/>
        <v>Mon</v>
      </c>
      <c r="CL343" s="118" cm="1">
        <f t="array" aca="1" ref="CL343" ca="1">IFERROR(INDEX($BO$6:$BV$6, $BN$6, MATCH($CK343, $BO$8:$BV$8, 0)), 0)</f>
        <v>0.28385416666666663</v>
      </c>
      <c r="CN343" s="6">
        <f t="shared" ca="1" si="121"/>
        <v>5</v>
      </c>
      <c r="CO343" s="118">
        <f ca="1">SUMIF($CN$9:$CN343, $CN343, $CL$9:$CL$9)</f>
        <v>63.015624999999794</v>
      </c>
      <c r="CP343" s="140" t="str">
        <f ca="1">IFERROR(INDEX('Current Jobs'!$W$11:$W$510, MATCH($CN343, 'Current Jobs'!$T$11:$T$510, 0)), "")</f>
        <v/>
      </c>
      <c r="CQ343" s="17" t="str">
        <f t="shared" ca="1" si="116"/>
        <v/>
      </c>
      <c r="CR343" s="17" t="str">
        <f t="shared" ca="1" si="118"/>
        <v/>
      </c>
      <c r="CS343" s="17" t="str">
        <f t="shared" ca="1" si="119"/>
        <v/>
      </c>
      <c r="CT343" s="17" t="str">
        <f t="shared" ca="1" si="119"/>
        <v/>
      </c>
      <c r="CV343" s="118" t="str" cm="1">
        <f t="array" aca="1" ref="CV343" ca="1">IF($CN343&gt;$CV$6, "", IFERROR(INDEX($BO$4:$BV$4, $BN$4, MATCH($CK343, $BO$8:$BV$8, 0)), 0))</f>
        <v/>
      </c>
      <c r="CX343" s="118" t="str">
        <f t="shared" ca="1" si="120"/>
        <v/>
      </c>
    </row>
    <row r="344" spans="88:102" hidden="1" x14ac:dyDescent="0.25">
      <c r="CJ344" s="89">
        <f t="shared" ca="1" si="117"/>
        <v>44999</v>
      </c>
      <c r="CK344" s="17" t="str">
        <f t="shared" ca="1" si="115"/>
        <v>Tue</v>
      </c>
      <c r="CL344" s="118" cm="1">
        <f t="array" aca="1" ref="CL344" ca="1">IFERROR(INDEX($BO$6:$BV$6, $BN$6, MATCH($CK344, $BO$8:$BV$8, 0)), 0)</f>
        <v>0.28385416666666663</v>
      </c>
      <c r="CN344" s="6">
        <f t="shared" ca="1" si="121"/>
        <v>5</v>
      </c>
      <c r="CO344" s="118">
        <f ca="1">SUMIF($CN$9:$CN344, $CN344, $CL$9:$CL$9)</f>
        <v>63.299479166666458</v>
      </c>
      <c r="CP344" s="140" t="str">
        <f ca="1">IFERROR(INDEX('Current Jobs'!$W$11:$W$510, MATCH($CN344, 'Current Jobs'!$T$11:$T$510, 0)), "")</f>
        <v/>
      </c>
      <c r="CQ344" s="17" t="str">
        <f t="shared" ca="1" si="116"/>
        <v/>
      </c>
      <c r="CR344" s="17" t="str">
        <f t="shared" ca="1" si="118"/>
        <v/>
      </c>
      <c r="CS344" s="17" t="str">
        <f t="shared" ca="1" si="119"/>
        <v/>
      </c>
      <c r="CT344" s="17" t="str">
        <f t="shared" ca="1" si="119"/>
        <v/>
      </c>
      <c r="CV344" s="118" t="str" cm="1">
        <f t="array" aca="1" ref="CV344" ca="1">IF($CN344&gt;$CV$6, "", IFERROR(INDEX($BO$4:$BV$4, $BN$4, MATCH($CK344, $BO$8:$BV$8, 0)), 0))</f>
        <v/>
      </c>
      <c r="CX344" s="118" t="str">
        <f t="shared" ca="1" si="120"/>
        <v/>
      </c>
    </row>
    <row r="345" spans="88:102" hidden="1" x14ac:dyDescent="0.25">
      <c r="CJ345" s="89">
        <f t="shared" ca="1" si="117"/>
        <v>45000</v>
      </c>
      <c r="CK345" s="17" t="str">
        <f t="shared" ca="1" si="115"/>
        <v>Wed</v>
      </c>
      <c r="CL345" s="118" cm="1">
        <f t="array" aca="1" ref="CL345" ca="1">IFERROR(INDEX($BO$6:$BV$6, $BN$6, MATCH($CK345, $BO$8:$BV$8, 0)), 0)</f>
        <v>0.28385416666666663</v>
      </c>
      <c r="CN345" s="6">
        <f t="shared" ca="1" si="121"/>
        <v>5</v>
      </c>
      <c r="CO345" s="118">
        <f ca="1">SUMIF($CN$9:$CN345, $CN345, $CL$9:$CL$9)</f>
        <v>63.583333333333123</v>
      </c>
      <c r="CP345" s="140" t="str">
        <f ca="1">IFERROR(INDEX('Current Jobs'!$W$11:$W$510, MATCH($CN345, 'Current Jobs'!$T$11:$T$510, 0)), "")</f>
        <v/>
      </c>
      <c r="CQ345" s="17" t="str">
        <f t="shared" ca="1" si="116"/>
        <v/>
      </c>
      <c r="CR345" s="17" t="str">
        <f t="shared" ca="1" si="118"/>
        <v/>
      </c>
      <c r="CS345" s="17" t="str">
        <f t="shared" ca="1" si="119"/>
        <v/>
      </c>
      <c r="CT345" s="17" t="str">
        <f t="shared" ca="1" si="119"/>
        <v/>
      </c>
      <c r="CV345" s="118" t="str" cm="1">
        <f t="array" aca="1" ref="CV345" ca="1">IF($CN345&gt;$CV$6, "", IFERROR(INDEX($BO$4:$BV$4, $BN$4, MATCH($CK345, $BO$8:$BV$8, 0)), 0))</f>
        <v/>
      </c>
      <c r="CX345" s="118" t="str">
        <f t="shared" ca="1" si="120"/>
        <v/>
      </c>
    </row>
    <row r="346" spans="88:102" hidden="1" x14ac:dyDescent="0.25">
      <c r="CJ346" s="89">
        <f t="shared" ca="1" si="117"/>
        <v>45001</v>
      </c>
      <c r="CK346" s="17" t="str">
        <f t="shared" ca="1" si="115"/>
        <v>Thu</v>
      </c>
      <c r="CL346" s="118" cm="1">
        <f t="array" aca="1" ref="CL346" ca="1">IFERROR(INDEX($BO$6:$BV$6, $BN$6, MATCH($CK346, $BO$8:$BV$8, 0)), 0)</f>
        <v>0.28385416666666663</v>
      </c>
      <c r="CN346" s="6">
        <f t="shared" ca="1" si="121"/>
        <v>5</v>
      </c>
      <c r="CO346" s="118">
        <f ca="1">SUMIF($CN$9:$CN346, $CN346, $CL$9:$CL$9)</f>
        <v>63.867187499999787</v>
      </c>
      <c r="CP346" s="140" t="str">
        <f ca="1">IFERROR(INDEX('Current Jobs'!$W$11:$W$510, MATCH($CN346, 'Current Jobs'!$T$11:$T$510, 0)), "")</f>
        <v/>
      </c>
      <c r="CQ346" s="17" t="str">
        <f t="shared" ca="1" si="116"/>
        <v/>
      </c>
      <c r="CR346" s="17" t="str">
        <f t="shared" ca="1" si="118"/>
        <v/>
      </c>
      <c r="CS346" s="17" t="str">
        <f t="shared" ca="1" si="119"/>
        <v/>
      </c>
      <c r="CT346" s="17" t="str">
        <f t="shared" ca="1" si="119"/>
        <v/>
      </c>
      <c r="CV346" s="118" t="str" cm="1">
        <f t="array" aca="1" ref="CV346" ca="1">IF($CN346&gt;$CV$6, "", IFERROR(INDEX($BO$4:$BV$4, $BN$4, MATCH($CK346, $BO$8:$BV$8, 0)), 0))</f>
        <v/>
      </c>
      <c r="CX346" s="118" t="str">
        <f t="shared" ca="1" si="120"/>
        <v/>
      </c>
    </row>
    <row r="347" spans="88:102" hidden="1" x14ac:dyDescent="0.25">
      <c r="CJ347" s="89">
        <f t="shared" ca="1" si="117"/>
        <v>45002</v>
      </c>
      <c r="CK347" s="17" t="str">
        <f t="shared" ca="1" si="115"/>
        <v>Fri</v>
      </c>
      <c r="CL347" s="118" cm="1">
        <f t="array" aca="1" ref="CL347" ca="1">IFERROR(INDEX($BO$6:$BV$6, $BN$6, MATCH($CK347, $BO$8:$BV$8, 0)), 0)</f>
        <v>0.28385416666666663</v>
      </c>
      <c r="CN347" s="6">
        <f t="shared" ca="1" si="121"/>
        <v>5</v>
      </c>
      <c r="CO347" s="118">
        <f ca="1">SUMIF($CN$9:$CN347, $CN347, $CL$9:$CL$9)</f>
        <v>64.151041666666458</v>
      </c>
      <c r="CP347" s="140" t="str">
        <f ca="1">IFERROR(INDEX('Current Jobs'!$W$11:$W$510, MATCH($CN347, 'Current Jobs'!$T$11:$T$510, 0)), "")</f>
        <v/>
      </c>
      <c r="CQ347" s="17" t="str">
        <f t="shared" ca="1" si="116"/>
        <v/>
      </c>
      <c r="CR347" s="17" t="str">
        <f t="shared" ca="1" si="118"/>
        <v/>
      </c>
      <c r="CS347" s="17" t="str">
        <f t="shared" ca="1" si="119"/>
        <v/>
      </c>
      <c r="CT347" s="17" t="str">
        <f t="shared" ca="1" si="119"/>
        <v/>
      </c>
      <c r="CV347" s="118" t="str" cm="1">
        <f t="array" aca="1" ref="CV347" ca="1">IF($CN347&gt;$CV$6, "", IFERROR(INDEX($BO$4:$BV$4, $BN$4, MATCH($CK347, $BO$8:$BV$8, 0)), 0))</f>
        <v/>
      </c>
      <c r="CX347" s="118" t="str">
        <f t="shared" ca="1" si="120"/>
        <v/>
      </c>
    </row>
    <row r="348" spans="88:102" hidden="1" x14ac:dyDescent="0.25">
      <c r="CJ348" s="89">
        <f t="shared" ca="1" si="117"/>
        <v>45003</v>
      </c>
      <c r="CK348" s="17" t="str">
        <f t="shared" ca="1" si="115"/>
        <v>Sat</v>
      </c>
      <c r="CL348" s="118" cm="1">
        <f t="array" aca="1" ref="CL348" ca="1">IFERROR(INDEX($BO$6:$BV$6, $BN$6, MATCH($CK348, $BO$8:$BV$8, 0)), 0)</f>
        <v>0</v>
      </c>
      <c r="CN348" s="6">
        <f t="shared" ca="1" si="121"/>
        <v>5</v>
      </c>
      <c r="CO348" s="118">
        <f ca="1">SUMIF($CN$9:$CN348, $CN348, $CL$9:$CL$9)</f>
        <v>64.151041666666458</v>
      </c>
      <c r="CP348" s="140" t="str">
        <f ca="1">IFERROR(INDEX('Current Jobs'!$W$11:$W$510, MATCH($CN348, 'Current Jobs'!$T$11:$T$510, 0)), "")</f>
        <v/>
      </c>
      <c r="CQ348" s="17" t="str">
        <f t="shared" ca="1" si="116"/>
        <v/>
      </c>
      <c r="CR348" s="17" t="str">
        <f t="shared" ca="1" si="118"/>
        <v/>
      </c>
      <c r="CS348" s="17" t="str">
        <f t="shared" ca="1" si="119"/>
        <v/>
      </c>
      <c r="CT348" s="17" t="str">
        <f t="shared" ca="1" si="119"/>
        <v/>
      </c>
      <c r="CV348" s="118" t="str" cm="1">
        <f t="array" aca="1" ref="CV348" ca="1">IF($CN348&gt;$CV$6, "", IFERROR(INDEX($BO$4:$BV$4, $BN$4, MATCH($CK348, $BO$8:$BV$8, 0)), 0))</f>
        <v/>
      </c>
      <c r="CX348" s="118" t="str">
        <f t="shared" ca="1" si="120"/>
        <v/>
      </c>
    </row>
    <row r="349" spans="88:102" hidden="1" x14ac:dyDescent="0.25">
      <c r="CJ349" s="89">
        <f t="shared" ca="1" si="117"/>
        <v>45004</v>
      </c>
      <c r="CK349" s="17" t="str">
        <f t="shared" ca="1" si="115"/>
        <v>Sun</v>
      </c>
      <c r="CL349" s="118" cm="1">
        <f t="array" aca="1" ref="CL349" ca="1">IFERROR(INDEX($BO$6:$BV$6, $BN$6, MATCH($CK349, $BO$8:$BV$8, 0)), 0)</f>
        <v>0</v>
      </c>
      <c r="CN349" s="6">
        <f t="shared" ca="1" si="121"/>
        <v>5</v>
      </c>
      <c r="CO349" s="118">
        <f ca="1">SUMIF($CN$9:$CN349, $CN349, $CL$9:$CL$9)</f>
        <v>64.151041666666458</v>
      </c>
      <c r="CP349" s="140" t="str">
        <f ca="1">IFERROR(INDEX('Current Jobs'!$W$11:$W$510, MATCH($CN349, 'Current Jobs'!$T$11:$T$510, 0)), "")</f>
        <v/>
      </c>
      <c r="CQ349" s="17" t="str">
        <f t="shared" ca="1" si="116"/>
        <v/>
      </c>
      <c r="CR349" s="17" t="str">
        <f t="shared" ca="1" si="118"/>
        <v/>
      </c>
      <c r="CS349" s="17" t="str">
        <f t="shared" ca="1" si="119"/>
        <v/>
      </c>
      <c r="CT349" s="17" t="str">
        <f t="shared" ca="1" si="119"/>
        <v/>
      </c>
      <c r="CV349" s="118" t="str" cm="1">
        <f t="array" aca="1" ref="CV349" ca="1">IF($CN349&gt;$CV$6, "", IFERROR(INDEX($BO$4:$BV$4, $BN$4, MATCH($CK349, $BO$8:$BV$8, 0)), 0))</f>
        <v/>
      </c>
      <c r="CX349" s="118" t="str">
        <f t="shared" ca="1" si="120"/>
        <v/>
      </c>
    </row>
    <row r="350" spans="88:102" hidden="1" x14ac:dyDescent="0.25">
      <c r="CJ350" s="89">
        <f t="shared" ca="1" si="117"/>
        <v>45005</v>
      </c>
      <c r="CK350" s="17" t="str">
        <f t="shared" ca="1" si="115"/>
        <v>Mon</v>
      </c>
      <c r="CL350" s="118" cm="1">
        <f t="array" aca="1" ref="CL350" ca="1">IFERROR(INDEX($BO$6:$BV$6, $BN$6, MATCH($CK350, $BO$8:$BV$8, 0)), 0)</f>
        <v>0.28385416666666663</v>
      </c>
      <c r="CN350" s="6">
        <f t="shared" ca="1" si="121"/>
        <v>5</v>
      </c>
      <c r="CO350" s="118">
        <f ca="1">SUMIF($CN$9:$CN350, $CN350, $CL$9:$CL$9)</f>
        <v>64.43489583333313</v>
      </c>
      <c r="CP350" s="140" t="str">
        <f ca="1">IFERROR(INDEX('Current Jobs'!$W$11:$W$510, MATCH($CN350, 'Current Jobs'!$T$11:$T$510, 0)), "")</f>
        <v/>
      </c>
      <c r="CQ350" s="17" t="str">
        <f t="shared" ca="1" si="116"/>
        <v/>
      </c>
      <c r="CR350" s="17" t="str">
        <f t="shared" ca="1" si="118"/>
        <v/>
      </c>
      <c r="CS350" s="17" t="str">
        <f t="shared" ca="1" si="119"/>
        <v/>
      </c>
      <c r="CT350" s="17" t="str">
        <f t="shared" ca="1" si="119"/>
        <v/>
      </c>
      <c r="CV350" s="118" t="str" cm="1">
        <f t="array" aca="1" ref="CV350" ca="1">IF($CN350&gt;$CV$6, "", IFERROR(INDEX($BO$4:$BV$4, $BN$4, MATCH($CK350, $BO$8:$BV$8, 0)), 0))</f>
        <v/>
      </c>
      <c r="CX350" s="118" t="str">
        <f t="shared" ca="1" si="120"/>
        <v/>
      </c>
    </row>
    <row r="351" spans="88:102" hidden="1" x14ac:dyDescent="0.25">
      <c r="CJ351" s="89">
        <f t="shared" ca="1" si="117"/>
        <v>45006</v>
      </c>
      <c r="CK351" s="17" t="str">
        <f t="shared" ca="1" si="115"/>
        <v>Tue</v>
      </c>
      <c r="CL351" s="118" cm="1">
        <f t="array" aca="1" ref="CL351" ca="1">IFERROR(INDEX($BO$6:$BV$6, $BN$6, MATCH($CK351, $BO$8:$BV$8, 0)), 0)</f>
        <v>0.28385416666666663</v>
      </c>
      <c r="CN351" s="6">
        <f t="shared" ca="1" si="121"/>
        <v>5</v>
      </c>
      <c r="CO351" s="118">
        <f ca="1">SUMIF($CN$9:$CN351, $CN351, $CL$9:$CL$9)</f>
        <v>64.718749999999801</v>
      </c>
      <c r="CP351" s="140" t="str">
        <f ca="1">IFERROR(INDEX('Current Jobs'!$W$11:$W$510, MATCH($CN351, 'Current Jobs'!$T$11:$T$510, 0)), "")</f>
        <v/>
      </c>
      <c r="CQ351" s="17" t="str">
        <f t="shared" ca="1" si="116"/>
        <v/>
      </c>
      <c r="CR351" s="17" t="str">
        <f t="shared" ca="1" si="118"/>
        <v/>
      </c>
      <c r="CS351" s="17" t="str">
        <f t="shared" ca="1" si="119"/>
        <v/>
      </c>
      <c r="CT351" s="17" t="str">
        <f t="shared" ca="1" si="119"/>
        <v/>
      </c>
      <c r="CV351" s="118" t="str" cm="1">
        <f t="array" aca="1" ref="CV351" ca="1">IF($CN351&gt;$CV$6, "", IFERROR(INDEX($BO$4:$BV$4, $BN$4, MATCH($CK351, $BO$8:$BV$8, 0)), 0))</f>
        <v/>
      </c>
      <c r="CX351" s="118" t="str">
        <f t="shared" ca="1" si="120"/>
        <v/>
      </c>
    </row>
    <row r="352" spans="88:102" hidden="1" x14ac:dyDescent="0.25">
      <c r="CJ352" s="89">
        <f t="shared" ca="1" si="117"/>
        <v>45007</v>
      </c>
      <c r="CK352" s="17" t="str">
        <f t="shared" ca="1" si="115"/>
        <v>Wed</v>
      </c>
      <c r="CL352" s="118" cm="1">
        <f t="array" aca="1" ref="CL352" ca="1">IFERROR(INDEX($BO$6:$BV$6, $BN$6, MATCH($CK352, $BO$8:$BV$8, 0)), 0)</f>
        <v>0.28385416666666663</v>
      </c>
      <c r="CN352" s="6">
        <f t="shared" ca="1" si="121"/>
        <v>5</v>
      </c>
      <c r="CO352" s="118">
        <f ca="1">SUMIF($CN$9:$CN352, $CN352, $CL$9:$CL$9)</f>
        <v>65.002604166666472</v>
      </c>
      <c r="CP352" s="140" t="str">
        <f ca="1">IFERROR(INDEX('Current Jobs'!$W$11:$W$510, MATCH($CN352, 'Current Jobs'!$T$11:$T$510, 0)), "")</f>
        <v/>
      </c>
      <c r="CQ352" s="17" t="str">
        <f t="shared" ca="1" si="116"/>
        <v/>
      </c>
      <c r="CR352" s="17" t="str">
        <f t="shared" ca="1" si="118"/>
        <v/>
      </c>
      <c r="CS352" s="17" t="str">
        <f t="shared" ca="1" si="119"/>
        <v/>
      </c>
      <c r="CT352" s="17" t="str">
        <f t="shared" ca="1" si="119"/>
        <v/>
      </c>
      <c r="CV352" s="118" t="str" cm="1">
        <f t="array" aca="1" ref="CV352" ca="1">IF($CN352&gt;$CV$6, "", IFERROR(INDEX($BO$4:$BV$4, $BN$4, MATCH($CK352, $BO$8:$BV$8, 0)), 0))</f>
        <v/>
      </c>
      <c r="CX352" s="118" t="str">
        <f t="shared" ca="1" si="120"/>
        <v/>
      </c>
    </row>
    <row r="353" spans="88:102" hidden="1" x14ac:dyDescent="0.25">
      <c r="CJ353" s="89">
        <f t="shared" ca="1" si="117"/>
        <v>45008</v>
      </c>
      <c r="CK353" s="17" t="str">
        <f t="shared" ca="1" si="115"/>
        <v>Thu</v>
      </c>
      <c r="CL353" s="118" cm="1">
        <f t="array" aca="1" ref="CL353" ca="1">IFERROR(INDEX($BO$6:$BV$6, $BN$6, MATCH($CK353, $BO$8:$BV$8, 0)), 0)</f>
        <v>0.28385416666666663</v>
      </c>
      <c r="CN353" s="6">
        <f t="shared" ca="1" si="121"/>
        <v>5</v>
      </c>
      <c r="CO353" s="118">
        <f ca="1">SUMIF($CN$9:$CN353, $CN353, $CL$9:$CL$9)</f>
        <v>65.286458333333144</v>
      </c>
      <c r="CP353" s="140" t="str">
        <f ca="1">IFERROR(INDEX('Current Jobs'!$W$11:$W$510, MATCH($CN353, 'Current Jobs'!$T$11:$T$510, 0)), "")</f>
        <v/>
      </c>
      <c r="CQ353" s="17" t="str">
        <f t="shared" ca="1" si="116"/>
        <v/>
      </c>
      <c r="CR353" s="17" t="str">
        <f t="shared" ca="1" si="118"/>
        <v/>
      </c>
      <c r="CS353" s="17" t="str">
        <f t="shared" ca="1" si="119"/>
        <v/>
      </c>
      <c r="CT353" s="17" t="str">
        <f t="shared" ca="1" si="119"/>
        <v/>
      </c>
      <c r="CV353" s="118" t="str" cm="1">
        <f t="array" aca="1" ref="CV353" ca="1">IF($CN353&gt;$CV$6, "", IFERROR(INDEX($BO$4:$BV$4, $BN$4, MATCH($CK353, $BO$8:$BV$8, 0)), 0))</f>
        <v/>
      </c>
      <c r="CX353" s="118" t="str">
        <f t="shared" ca="1" si="120"/>
        <v/>
      </c>
    </row>
    <row r="354" spans="88:102" hidden="1" x14ac:dyDescent="0.25">
      <c r="CJ354" s="89">
        <f t="shared" ca="1" si="117"/>
        <v>45009</v>
      </c>
      <c r="CK354" s="17" t="str">
        <f t="shared" ca="1" si="115"/>
        <v>Fri</v>
      </c>
      <c r="CL354" s="118" cm="1">
        <f t="array" aca="1" ref="CL354" ca="1">IFERROR(INDEX($BO$6:$BV$6, $BN$6, MATCH($CK354, $BO$8:$BV$8, 0)), 0)</f>
        <v>0.28385416666666663</v>
      </c>
      <c r="CN354" s="6">
        <f t="shared" ca="1" si="121"/>
        <v>5</v>
      </c>
      <c r="CO354" s="118">
        <f ca="1">SUMIF($CN$9:$CN354, $CN354, $CL$9:$CL$9)</f>
        <v>65.570312499999815</v>
      </c>
      <c r="CP354" s="140" t="str">
        <f ca="1">IFERROR(INDEX('Current Jobs'!$W$11:$W$510, MATCH($CN354, 'Current Jobs'!$T$11:$T$510, 0)), "")</f>
        <v/>
      </c>
      <c r="CQ354" s="17" t="str">
        <f t="shared" ca="1" si="116"/>
        <v/>
      </c>
      <c r="CR354" s="17" t="str">
        <f t="shared" ca="1" si="118"/>
        <v/>
      </c>
      <c r="CS354" s="17" t="str">
        <f t="shared" ca="1" si="119"/>
        <v/>
      </c>
      <c r="CT354" s="17" t="str">
        <f t="shared" ca="1" si="119"/>
        <v/>
      </c>
      <c r="CV354" s="118" t="str" cm="1">
        <f t="array" aca="1" ref="CV354" ca="1">IF($CN354&gt;$CV$6, "", IFERROR(INDEX($BO$4:$BV$4, $BN$4, MATCH($CK354, $BO$8:$BV$8, 0)), 0))</f>
        <v/>
      </c>
      <c r="CX354" s="118" t="str">
        <f t="shared" ca="1" si="120"/>
        <v/>
      </c>
    </row>
    <row r="355" spans="88:102" hidden="1" x14ac:dyDescent="0.25">
      <c r="CJ355" s="89">
        <f t="shared" ca="1" si="117"/>
        <v>45010</v>
      </c>
      <c r="CK355" s="17" t="str">
        <f t="shared" ca="1" si="115"/>
        <v>Sat</v>
      </c>
      <c r="CL355" s="118" cm="1">
        <f t="array" aca="1" ref="CL355" ca="1">IFERROR(INDEX($BO$6:$BV$6, $BN$6, MATCH($CK355, $BO$8:$BV$8, 0)), 0)</f>
        <v>0</v>
      </c>
      <c r="CN355" s="6">
        <f t="shared" ca="1" si="121"/>
        <v>5</v>
      </c>
      <c r="CO355" s="118">
        <f ca="1">SUMIF($CN$9:$CN355, $CN355, $CL$9:$CL$9)</f>
        <v>65.570312499999815</v>
      </c>
      <c r="CP355" s="140" t="str">
        <f ca="1">IFERROR(INDEX('Current Jobs'!$W$11:$W$510, MATCH($CN355, 'Current Jobs'!$T$11:$T$510, 0)), "")</f>
        <v/>
      </c>
      <c r="CQ355" s="17" t="str">
        <f t="shared" ca="1" si="116"/>
        <v/>
      </c>
      <c r="CR355" s="17" t="str">
        <f t="shared" ca="1" si="118"/>
        <v/>
      </c>
      <c r="CS355" s="17" t="str">
        <f t="shared" ca="1" si="119"/>
        <v/>
      </c>
      <c r="CT355" s="17" t="str">
        <f t="shared" ca="1" si="119"/>
        <v/>
      </c>
      <c r="CV355" s="118" t="str" cm="1">
        <f t="array" aca="1" ref="CV355" ca="1">IF($CN355&gt;$CV$6, "", IFERROR(INDEX($BO$4:$BV$4, $BN$4, MATCH($CK355, $BO$8:$BV$8, 0)), 0))</f>
        <v/>
      </c>
      <c r="CX355" s="118" t="str">
        <f t="shared" ca="1" si="120"/>
        <v/>
      </c>
    </row>
    <row r="356" spans="88:102" hidden="1" x14ac:dyDescent="0.25">
      <c r="CJ356" s="89">
        <f t="shared" ca="1" si="117"/>
        <v>45011</v>
      </c>
      <c r="CK356" s="17" t="str">
        <f t="shared" ca="1" si="115"/>
        <v>Sun</v>
      </c>
      <c r="CL356" s="118" cm="1">
        <f t="array" aca="1" ref="CL356" ca="1">IFERROR(INDEX($BO$6:$BV$6, $BN$6, MATCH($CK356, $BO$8:$BV$8, 0)), 0)</f>
        <v>0</v>
      </c>
      <c r="CN356" s="6">
        <f t="shared" ca="1" si="121"/>
        <v>5</v>
      </c>
      <c r="CO356" s="118">
        <f ca="1">SUMIF($CN$9:$CN356, $CN356, $CL$9:$CL$9)</f>
        <v>65.570312499999815</v>
      </c>
      <c r="CP356" s="140" t="str">
        <f ca="1">IFERROR(INDEX('Current Jobs'!$W$11:$W$510, MATCH($CN356, 'Current Jobs'!$T$11:$T$510, 0)), "")</f>
        <v/>
      </c>
      <c r="CQ356" s="17" t="str">
        <f t="shared" ca="1" si="116"/>
        <v/>
      </c>
      <c r="CR356" s="17" t="str">
        <f t="shared" ca="1" si="118"/>
        <v/>
      </c>
      <c r="CS356" s="17" t="str">
        <f t="shared" ca="1" si="119"/>
        <v/>
      </c>
      <c r="CT356" s="17" t="str">
        <f t="shared" ca="1" si="119"/>
        <v/>
      </c>
      <c r="CV356" s="118" t="str" cm="1">
        <f t="array" aca="1" ref="CV356" ca="1">IF($CN356&gt;$CV$6, "", IFERROR(INDEX($BO$4:$BV$4, $BN$4, MATCH($CK356, $BO$8:$BV$8, 0)), 0))</f>
        <v/>
      </c>
      <c r="CX356" s="118" t="str">
        <f t="shared" ca="1" si="120"/>
        <v/>
      </c>
    </row>
    <row r="357" spans="88:102" hidden="1" x14ac:dyDescent="0.25">
      <c r="CJ357" s="89">
        <f t="shared" ca="1" si="117"/>
        <v>45012</v>
      </c>
      <c r="CK357" s="17" t="str">
        <f t="shared" ca="1" si="115"/>
        <v>Mon</v>
      </c>
      <c r="CL357" s="118" cm="1">
        <f t="array" aca="1" ref="CL357" ca="1">IFERROR(INDEX($BO$6:$BV$6, $BN$6, MATCH($CK357, $BO$8:$BV$8, 0)), 0)</f>
        <v>0.28385416666666663</v>
      </c>
      <c r="CN357" s="6">
        <f t="shared" ca="1" si="121"/>
        <v>5</v>
      </c>
      <c r="CO357" s="118">
        <f ca="1">SUMIF($CN$9:$CN357, $CN357, $CL$9:$CL$9)</f>
        <v>65.854166666666487</v>
      </c>
      <c r="CP357" s="140" t="str">
        <f ca="1">IFERROR(INDEX('Current Jobs'!$W$11:$W$510, MATCH($CN357, 'Current Jobs'!$T$11:$T$510, 0)), "")</f>
        <v/>
      </c>
      <c r="CQ357" s="17" t="str">
        <f t="shared" ca="1" si="116"/>
        <v/>
      </c>
      <c r="CR357" s="17" t="str">
        <f t="shared" ca="1" si="118"/>
        <v/>
      </c>
      <c r="CS357" s="17" t="str">
        <f t="shared" ca="1" si="119"/>
        <v/>
      </c>
      <c r="CT357" s="17" t="str">
        <f t="shared" ca="1" si="119"/>
        <v/>
      </c>
      <c r="CV357" s="118" t="str" cm="1">
        <f t="array" aca="1" ref="CV357" ca="1">IF($CN357&gt;$CV$6, "", IFERROR(INDEX($BO$4:$BV$4, $BN$4, MATCH($CK357, $BO$8:$BV$8, 0)), 0))</f>
        <v/>
      </c>
      <c r="CX357" s="118" t="str">
        <f t="shared" ca="1" si="120"/>
        <v/>
      </c>
    </row>
    <row r="358" spans="88:102" hidden="1" x14ac:dyDescent="0.25">
      <c r="CJ358" s="89">
        <f t="shared" ca="1" si="117"/>
        <v>45013</v>
      </c>
      <c r="CK358" s="17" t="str">
        <f t="shared" ca="1" si="115"/>
        <v>Tue</v>
      </c>
      <c r="CL358" s="118" cm="1">
        <f t="array" aca="1" ref="CL358" ca="1">IFERROR(INDEX($BO$6:$BV$6, $BN$6, MATCH($CK358, $BO$8:$BV$8, 0)), 0)</f>
        <v>0.28385416666666663</v>
      </c>
      <c r="CN358" s="6">
        <f t="shared" ca="1" si="121"/>
        <v>5</v>
      </c>
      <c r="CO358" s="118">
        <f ca="1">SUMIF($CN$9:$CN358, $CN358, $CL$9:$CL$9)</f>
        <v>66.138020833333158</v>
      </c>
      <c r="CP358" s="140" t="str">
        <f ca="1">IFERROR(INDEX('Current Jobs'!$W$11:$W$510, MATCH($CN358, 'Current Jobs'!$T$11:$T$510, 0)), "")</f>
        <v/>
      </c>
      <c r="CQ358" s="17" t="str">
        <f t="shared" ca="1" si="116"/>
        <v/>
      </c>
      <c r="CR358" s="17" t="str">
        <f t="shared" ca="1" si="118"/>
        <v/>
      </c>
      <c r="CS358" s="17" t="str">
        <f t="shared" ca="1" si="119"/>
        <v/>
      </c>
      <c r="CT358" s="17" t="str">
        <f t="shared" ca="1" si="119"/>
        <v/>
      </c>
      <c r="CV358" s="118" t="str" cm="1">
        <f t="array" aca="1" ref="CV358" ca="1">IF($CN358&gt;$CV$6, "", IFERROR(INDEX($BO$4:$BV$4, $BN$4, MATCH($CK358, $BO$8:$BV$8, 0)), 0))</f>
        <v/>
      </c>
      <c r="CX358" s="118" t="str">
        <f t="shared" ca="1" si="120"/>
        <v/>
      </c>
    </row>
    <row r="359" spans="88:102" hidden="1" x14ac:dyDescent="0.25">
      <c r="CJ359" s="89">
        <f t="shared" ca="1" si="117"/>
        <v>45014</v>
      </c>
      <c r="CK359" s="17" t="str">
        <f t="shared" ca="1" si="115"/>
        <v>Wed</v>
      </c>
      <c r="CL359" s="118" cm="1">
        <f t="array" aca="1" ref="CL359" ca="1">IFERROR(INDEX($BO$6:$BV$6, $BN$6, MATCH($CK359, $BO$8:$BV$8, 0)), 0)</f>
        <v>0.28385416666666663</v>
      </c>
      <c r="CN359" s="6">
        <f t="shared" ca="1" si="121"/>
        <v>5</v>
      </c>
      <c r="CO359" s="118">
        <f ca="1">SUMIF($CN$9:$CN359, $CN359, $CL$9:$CL$9)</f>
        <v>66.421874999999829</v>
      </c>
      <c r="CP359" s="140" t="str">
        <f ca="1">IFERROR(INDEX('Current Jobs'!$W$11:$W$510, MATCH($CN359, 'Current Jobs'!$T$11:$T$510, 0)), "")</f>
        <v/>
      </c>
      <c r="CQ359" s="17" t="str">
        <f t="shared" ca="1" si="116"/>
        <v/>
      </c>
      <c r="CR359" s="17" t="str">
        <f t="shared" ca="1" si="118"/>
        <v/>
      </c>
      <c r="CS359" s="17" t="str">
        <f t="shared" ca="1" si="119"/>
        <v/>
      </c>
      <c r="CT359" s="17" t="str">
        <f t="shared" ca="1" si="119"/>
        <v/>
      </c>
      <c r="CV359" s="118" t="str" cm="1">
        <f t="array" aca="1" ref="CV359" ca="1">IF($CN359&gt;$CV$6, "", IFERROR(INDEX($BO$4:$BV$4, $BN$4, MATCH($CK359, $BO$8:$BV$8, 0)), 0))</f>
        <v/>
      </c>
      <c r="CX359" s="118" t="str">
        <f t="shared" ca="1" si="120"/>
        <v/>
      </c>
    </row>
    <row r="360" spans="88:102" hidden="1" x14ac:dyDescent="0.25">
      <c r="CJ360" s="89">
        <f t="shared" ca="1" si="117"/>
        <v>45015</v>
      </c>
      <c r="CK360" s="17" t="str">
        <f t="shared" ca="1" si="115"/>
        <v>Thu</v>
      </c>
      <c r="CL360" s="118" cm="1">
        <f t="array" aca="1" ref="CL360" ca="1">IFERROR(INDEX($BO$6:$BV$6, $BN$6, MATCH($CK360, $BO$8:$BV$8, 0)), 0)</f>
        <v>0.28385416666666663</v>
      </c>
      <c r="CN360" s="6">
        <f t="shared" ca="1" si="121"/>
        <v>5</v>
      </c>
      <c r="CO360" s="118">
        <f ca="1">SUMIF($CN$9:$CN360, $CN360, $CL$9:$CL$9)</f>
        <v>66.705729166666501</v>
      </c>
      <c r="CP360" s="140" t="str">
        <f ca="1">IFERROR(INDEX('Current Jobs'!$W$11:$W$510, MATCH($CN360, 'Current Jobs'!$T$11:$T$510, 0)), "")</f>
        <v/>
      </c>
      <c r="CQ360" s="17" t="str">
        <f t="shared" ca="1" si="116"/>
        <v/>
      </c>
      <c r="CR360" s="17" t="str">
        <f t="shared" ca="1" si="118"/>
        <v/>
      </c>
      <c r="CS360" s="17" t="str">
        <f t="shared" ca="1" si="119"/>
        <v/>
      </c>
      <c r="CT360" s="17" t="str">
        <f t="shared" ca="1" si="119"/>
        <v/>
      </c>
      <c r="CV360" s="118" t="str" cm="1">
        <f t="array" aca="1" ref="CV360" ca="1">IF($CN360&gt;$CV$6, "", IFERROR(INDEX($BO$4:$BV$4, $BN$4, MATCH($CK360, $BO$8:$BV$8, 0)), 0))</f>
        <v/>
      </c>
      <c r="CX360" s="118" t="str">
        <f t="shared" ca="1" si="120"/>
        <v/>
      </c>
    </row>
    <row r="361" spans="88:102" hidden="1" x14ac:dyDescent="0.25">
      <c r="CJ361" s="89">
        <f t="shared" ca="1" si="117"/>
        <v>45016</v>
      </c>
      <c r="CK361" s="17" t="str">
        <f t="shared" ca="1" si="115"/>
        <v>Fri</v>
      </c>
      <c r="CL361" s="118" cm="1">
        <f t="array" aca="1" ref="CL361" ca="1">IFERROR(INDEX($BO$6:$BV$6, $BN$6, MATCH($CK361, $BO$8:$BV$8, 0)), 0)</f>
        <v>0.28385416666666663</v>
      </c>
      <c r="CN361" s="6">
        <f t="shared" ca="1" si="121"/>
        <v>5</v>
      </c>
      <c r="CO361" s="118">
        <f ca="1">SUMIF($CN$9:$CN361, $CN361, $CL$9:$CL$9)</f>
        <v>66.989583333333172</v>
      </c>
      <c r="CP361" s="140" t="str">
        <f ca="1">IFERROR(INDEX('Current Jobs'!$W$11:$W$510, MATCH($CN361, 'Current Jobs'!$T$11:$T$510, 0)), "")</f>
        <v/>
      </c>
      <c r="CQ361" s="17" t="str">
        <f t="shared" ca="1" si="116"/>
        <v/>
      </c>
      <c r="CR361" s="17" t="str">
        <f t="shared" ca="1" si="118"/>
        <v/>
      </c>
      <c r="CS361" s="17" t="str">
        <f t="shared" ca="1" si="119"/>
        <v/>
      </c>
      <c r="CT361" s="17" t="str">
        <f t="shared" ca="1" si="119"/>
        <v/>
      </c>
      <c r="CV361" s="118" t="str" cm="1">
        <f t="array" aca="1" ref="CV361" ca="1">IF($CN361&gt;$CV$6, "", IFERROR(INDEX($BO$4:$BV$4, $BN$4, MATCH($CK361, $BO$8:$BV$8, 0)), 0))</f>
        <v/>
      </c>
      <c r="CX361" s="118" t="str">
        <f t="shared" ca="1" si="120"/>
        <v/>
      </c>
    </row>
    <row r="362" spans="88:102" hidden="1" x14ac:dyDescent="0.25">
      <c r="CJ362" s="89">
        <f t="shared" ca="1" si="117"/>
        <v>45017</v>
      </c>
      <c r="CK362" s="17" t="str">
        <f t="shared" ca="1" si="115"/>
        <v>Sat</v>
      </c>
      <c r="CL362" s="118" cm="1">
        <f t="array" aca="1" ref="CL362" ca="1">IFERROR(INDEX($BO$6:$BV$6, $BN$6, MATCH($CK362, $BO$8:$BV$8, 0)), 0)</f>
        <v>0</v>
      </c>
      <c r="CN362" s="6">
        <f t="shared" ca="1" si="121"/>
        <v>5</v>
      </c>
      <c r="CO362" s="118">
        <f ca="1">SUMIF($CN$9:$CN362, $CN362, $CL$9:$CL$9)</f>
        <v>66.989583333333172</v>
      </c>
      <c r="CP362" s="140" t="str">
        <f ca="1">IFERROR(INDEX('Current Jobs'!$W$11:$W$510, MATCH($CN362, 'Current Jobs'!$T$11:$T$510, 0)), "")</f>
        <v/>
      </c>
      <c r="CQ362" s="17" t="str">
        <f t="shared" ca="1" si="116"/>
        <v/>
      </c>
      <c r="CR362" s="17" t="str">
        <f t="shared" ca="1" si="118"/>
        <v/>
      </c>
      <c r="CS362" s="17" t="str">
        <f t="shared" ca="1" si="119"/>
        <v/>
      </c>
      <c r="CT362" s="17" t="str">
        <f t="shared" ca="1" si="119"/>
        <v/>
      </c>
      <c r="CV362" s="118" t="str" cm="1">
        <f t="array" aca="1" ref="CV362" ca="1">IF($CN362&gt;$CV$6, "", IFERROR(INDEX($BO$4:$BV$4, $BN$4, MATCH($CK362, $BO$8:$BV$8, 0)), 0))</f>
        <v/>
      </c>
      <c r="CX362" s="118" t="str">
        <f t="shared" ca="1" si="120"/>
        <v/>
      </c>
    </row>
    <row r="363" spans="88:102" hidden="1" x14ac:dyDescent="0.25">
      <c r="CJ363" s="89">
        <f t="shared" ca="1" si="117"/>
        <v>45018</v>
      </c>
      <c r="CK363" s="17" t="str">
        <f t="shared" ca="1" si="115"/>
        <v>Sun</v>
      </c>
      <c r="CL363" s="118" cm="1">
        <f t="array" aca="1" ref="CL363" ca="1">IFERROR(INDEX($BO$6:$BV$6, $BN$6, MATCH($CK363, $BO$8:$BV$8, 0)), 0)</f>
        <v>0</v>
      </c>
      <c r="CN363" s="6">
        <f t="shared" ca="1" si="121"/>
        <v>5</v>
      </c>
      <c r="CO363" s="118">
        <f ca="1">SUMIF($CN$9:$CN363, $CN363, $CL$9:$CL$9)</f>
        <v>66.989583333333172</v>
      </c>
      <c r="CP363" s="140" t="str">
        <f ca="1">IFERROR(INDEX('Current Jobs'!$W$11:$W$510, MATCH($CN363, 'Current Jobs'!$T$11:$T$510, 0)), "")</f>
        <v/>
      </c>
      <c r="CQ363" s="17" t="str">
        <f t="shared" ca="1" si="116"/>
        <v/>
      </c>
      <c r="CR363" s="17" t="str">
        <f t="shared" ca="1" si="118"/>
        <v/>
      </c>
      <c r="CS363" s="17" t="str">
        <f t="shared" ca="1" si="119"/>
        <v/>
      </c>
      <c r="CT363" s="17" t="str">
        <f t="shared" ca="1" si="119"/>
        <v/>
      </c>
      <c r="CV363" s="118" t="str" cm="1">
        <f t="array" aca="1" ref="CV363" ca="1">IF($CN363&gt;$CV$6, "", IFERROR(INDEX($BO$4:$BV$4, $BN$4, MATCH($CK363, $BO$8:$BV$8, 0)), 0))</f>
        <v/>
      </c>
      <c r="CX363" s="118" t="str">
        <f t="shared" ca="1" si="120"/>
        <v/>
      </c>
    </row>
    <row r="364" spans="88:102" hidden="1" x14ac:dyDescent="0.25">
      <c r="CJ364" s="89">
        <f t="shared" ca="1" si="117"/>
        <v>45019</v>
      </c>
      <c r="CK364" s="17" t="str">
        <f t="shared" ca="1" si="115"/>
        <v>Mon</v>
      </c>
      <c r="CL364" s="118" cm="1">
        <f t="array" aca="1" ref="CL364" ca="1">IFERROR(INDEX($BO$6:$BV$6, $BN$6, MATCH($CK364, $BO$8:$BV$8, 0)), 0)</f>
        <v>0.28385416666666663</v>
      </c>
      <c r="CN364" s="6">
        <f t="shared" ca="1" si="121"/>
        <v>5</v>
      </c>
      <c r="CO364" s="118">
        <f ca="1">SUMIF($CN$9:$CN364, $CN364, $CL$9:$CL$9)</f>
        <v>67.273437499999844</v>
      </c>
      <c r="CP364" s="140" t="str">
        <f ca="1">IFERROR(INDEX('Current Jobs'!$W$11:$W$510, MATCH($CN364, 'Current Jobs'!$T$11:$T$510, 0)), "")</f>
        <v/>
      </c>
      <c r="CQ364" s="17" t="str">
        <f t="shared" ca="1" si="116"/>
        <v/>
      </c>
      <c r="CR364" s="17" t="str">
        <f t="shared" ca="1" si="118"/>
        <v/>
      </c>
      <c r="CS364" s="17" t="str">
        <f t="shared" ca="1" si="119"/>
        <v/>
      </c>
      <c r="CT364" s="17" t="str">
        <f t="shared" ca="1" si="119"/>
        <v/>
      </c>
      <c r="CV364" s="118" t="str" cm="1">
        <f t="array" aca="1" ref="CV364" ca="1">IF($CN364&gt;$CV$6, "", IFERROR(INDEX($BO$4:$BV$4, $BN$4, MATCH($CK364, $BO$8:$BV$8, 0)), 0))</f>
        <v/>
      </c>
      <c r="CX364" s="118" t="str">
        <f t="shared" ca="1" si="120"/>
        <v/>
      </c>
    </row>
    <row r="365" spans="88:102" hidden="1" x14ac:dyDescent="0.25">
      <c r="CJ365" s="89">
        <f t="shared" ca="1" si="117"/>
        <v>45020</v>
      </c>
      <c r="CK365" s="17" t="str">
        <f t="shared" ca="1" si="115"/>
        <v>Tue</v>
      </c>
      <c r="CL365" s="118" cm="1">
        <f t="array" aca="1" ref="CL365" ca="1">IFERROR(INDEX($BO$6:$BV$6, $BN$6, MATCH($CK365, $BO$8:$BV$8, 0)), 0)</f>
        <v>0.28385416666666663</v>
      </c>
      <c r="CN365" s="6">
        <f t="shared" ca="1" si="121"/>
        <v>5</v>
      </c>
      <c r="CO365" s="118">
        <f ca="1">SUMIF($CN$9:$CN365, $CN365, $CL$9:$CL$9)</f>
        <v>67.557291666666515</v>
      </c>
      <c r="CP365" s="140" t="str">
        <f ca="1">IFERROR(INDEX('Current Jobs'!$W$11:$W$510, MATCH($CN365, 'Current Jobs'!$T$11:$T$510, 0)), "")</f>
        <v/>
      </c>
      <c r="CQ365" s="17" t="str">
        <f t="shared" ca="1" si="116"/>
        <v/>
      </c>
      <c r="CR365" s="17" t="str">
        <f t="shared" ca="1" si="118"/>
        <v/>
      </c>
      <c r="CS365" s="17" t="str">
        <f t="shared" ca="1" si="119"/>
        <v/>
      </c>
      <c r="CT365" s="17" t="str">
        <f t="shared" ca="1" si="119"/>
        <v/>
      </c>
      <c r="CV365" s="118" t="str" cm="1">
        <f t="array" aca="1" ref="CV365" ca="1">IF($CN365&gt;$CV$6, "", IFERROR(INDEX($BO$4:$BV$4, $BN$4, MATCH($CK365, $BO$8:$BV$8, 0)), 0))</f>
        <v/>
      </c>
      <c r="CX365" s="118" t="str">
        <f t="shared" ca="1" si="120"/>
        <v/>
      </c>
    </row>
    <row r="366" spans="88:102" hidden="1" x14ac:dyDescent="0.25">
      <c r="CJ366" s="89">
        <f t="shared" ca="1" si="117"/>
        <v>45021</v>
      </c>
      <c r="CK366" s="17" t="str">
        <f t="shared" ca="1" si="115"/>
        <v>Wed</v>
      </c>
      <c r="CL366" s="118" cm="1">
        <f t="array" aca="1" ref="CL366" ca="1">IFERROR(INDEX($BO$6:$BV$6, $BN$6, MATCH($CK366, $BO$8:$BV$8, 0)), 0)</f>
        <v>0.28385416666666663</v>
      </c>
      <c r="CN366" s="6">
        <f t="shared" ca="1" si="121"/>
        <v>5</v>
      </c>
      <c r="CO366" s="118">
        <f ca="1">SUMIF($CN$9:$CN366, $CN366, $CL$9:$CL$9)</f>
        <v>67.841145833333186</v>
      </c>
      <c r="CP366" s="140" t="str">
        <f ca="1">IFERROR(INDEX('Current Jobs'!$W$11:$W$510, MATCH($CN366, 'Current Jobs'!$T$11:$T$510, 0)), "")</f>
        <v/>
      </c>
      <c r="CQ366" s="17" t="str">
        <f t="shared" ca="1" si="116"/>
        <v/>
      </c>
      <c r="CR366" s="17" t="str">
        <f t="shared" ca="1" si="118"/>
        <v/>
      </c>
      <c r="CS366" s="17" t="str">
        <f t="shared" ca="1" si="119"/>
        <v/>
      </c>
      <c r="CT366" s="17" t="str">
        <f t="shared" ca="1" si="119"/>
        <v/>
      </c>
      <c r="CV366" s="118" t="str" cm="1">
        <f t="array" aca="1" ref="CV366" ca="1">IF($CN366&gt;$CV$6, "", IFERROR(INDEX($BO$4:$BV$4, $BN$4, MATCH($CK366, $BO$8:$BV$8, 0)), 0))</f>
        <v/>
      </c>
      <c r="CX366" s="118" t="str">
        <f t="shared" ca="1" si="120"/>
        <v/>
      </c>
    </row>
    <row r="367" spans="88:102" hidden="1" x14ac:dyDescent="0.25">
      <c r="CJ367" s="89">
        <f t="shared" ca="1" si="117"/>
        <v>45022</v>
      </c>
      <c r="CK367" s="17" t="str">
        <f t="shared" ca="1" si="115"/>
        <v>Thu</v>
      </c>
      <c r="CL367" s="118" cm="1">
        <f t="array" aca="1" ref="CL367" ca="1">IFERROR(INDEX($BO$6:$BV$6, $BN$6, MATCH($CK367, $BO$8:$BV$8, 0)), 0)</f>
        <v>0.28385416666666663</v>
      </c>
      <c r="CN367" s="6">
        <f t="shared" ca="1" si="121"/>
        <v>5</v>
      </c>
      <c r="CO367" s="118">
        <f ca="1">SUMIF($CN$9:$CN367, $CN367, $CL$9:$CL$9)</f>
        <v>68.124999999999858</v>
      </c>
      <c r="CP367" s="140" t="str">
        <f ca="1">IFERROR(INDEX('Current Jobs'!$W$11:$W$510, MATCH($CN367, 'Current Jobs'!$T$11:$T$510, 0)), "")</f>
        <v/>
      </c>
      <c r="CQ367" s="17" t="str">
        <f t="shared" ca="1" si="116"/>
        <v/>
      </c>
      <c r="CR367" s="17" t="str">
        <f t="shared" ca="1" si="118"/>
        <v/>
      </c>
      <c r="CS367" s="17" t="str">
        <f t="shared" ca="1" si="119"/>
        <v/>
      </c>
      <c r="CT367" s="17" t="str">
        <f t="shared" ca="1" si="119"/>
        <v/>
      </c>
      <c r="CV367" s="118" t="str" cm="1">
        <f t="array" aca="1" ref="CV367" ca="1">IF($CN367&gt;$CV$6, "", IFERROR(INDEX($BO$4:$BV$4, $BN$4, MATCH($CK367, $BO$8:$BV$8, 0)), 0))</f>
        <v/>
      </c>
      <c r="CX367" s="118" t="str">
        <f t="shared" ca="1" si="120"/>
        <v/>
      </c>
    </row>
    <row r="368" spans="88:102" hidden="1" x14ac:dyDescent="0.25">
      <c r="CJ368" s="89">
        <f t="shared" ca="1" si="117"/>
        <v>45023</v>
      </c>
      <c r="CK368" s="17" t="str">
        <f t="shared" ca="1" si="115"/>
        <v>Bank Hol</v>
      </c>
      <c r="CL368" s="118" cm="1">
        <f t="array" aca="1" ref="CL368" ca="1">IFERROR(INDEX($BO$6:$BV$6, $BN$6, MATCH($CK368, $BO$8:$BV$8, 0)), 0)</f>
        <v>0</v>
      </c>
      <c r="CN368" s="6">
        <f t="shared" ca="1" si="121"/>
        <v>5</v>
      </c>
      <c r="CO368" s="118">
        <f ca="1">SUMIF($CN$9:$CN368, $CN368, $CL$9:$CL$9)</f>
        <v>68.124999999999858</v>
      </c>
      <c r="CP368" s="140" t="str">
        <f ca="1">IFERROR(INDEX('Current Jobs'!$W$11:$W$510, MATCH($CN368, 'Current Jobs'!$T$11:$T$510, 0)), "")</f>
        <v/>
      </c>
      <c r="CQ368" s="17" t="str">
        <f t="shared" ca="1" si="116"/>
        <v/>
      </c>
      <c r="CR368" s="17" t="str">
        <f t="shared" ca="1" si="118"/>
        <v/>
      </c>
      <c r="CS368" s="17" t="str">
        <f t="shared" ca="1" si="119"/>
        <v/>
      </c>
      <c r="CT368" s="17" t="str">
        <f t="shared" ca="1" si="119"/>
        <v/>
      </c>
      <c r="CV368" s="118" t="str" cm="1">
        <f t="array" aca="1" ref="CV368" ca="1">IF($CN368&gt;$CV$6, "", IFERROR(INDEX($BO$4:$BV$4, $BN$4, MATCH($CK368, $BO$8:$BV$8, 0)), 0))</f>
        <v/>
      </c>
      <c r="CX368" s="118" t="str">
        <f t="shared" ca="1" si="120"/>
        <v/>
      </c>
    </row>
    <row r="369" spans="88:102" hidden="1" x14ac:dyDescent="0.25">
      <c r="CJ369" s="89">
        <f t="shared" ca="1" si="117"/>
        <v>45024</v>
      </c>
      <c r="CK369" s="17" t="str">
        <f t="shared" ca="1" si="115"/>
        <v>Sat</v>
      </c>
      <c r="CL369" s="118" cm="1">
        <f t="array" aca="1" ref="CL369" ca="1">IFERROR(INDEX($BO$6:$BV$6, $BN$6, MATCH($CK369, $BO$8:$BV$8, 0)), 0)</f>
        <v>0</v>
      </c>
      <c r="CN369" s="6">
        <f t="shared" ca="1" si="121"/>
        <v>5</v>
      </c>
      <c r="CO369" s="118">
        <f ca="1">SUMIF($CN$9:$CN369, $CN369, $CL$9:$CL$9)</f>
        <v>68.124999999999858</v>
      </c>
      <c r="CP369" s="140" t="str">
        <f ca="1">IFERROR(INDEX('Current Jobs'!$W$11:$W$510, MATCH($CN369, 'Current Jobs'!$T$11:$T$510, 0)), "")</f>
        <v/>
      </c>
      <c r="CQ369" s="17" t="str">
        <f t="shared" ca="1" si="116"/>
        <v/>
      </c>
      <c r="CR369" s="17" t="str">
        <f t="shared" ca="1" si="118"/>
        <v/>
      </c>
      <c r="CS369" s="17" t="str">
        <f t="shared" ca="1" si="119"/>
        <v/>
      </c>
      <c r="CT369" s="17" t="str">
        <f t="shared" ca="1" si="119"/>
        <v/>
      </c>
      <c r="CV369" s="118" t="str" cm="1">
        <f t="array" aca="1" ref="CV369" ca="1">IF($CN369&gt;$CV$6, "", IFERROR(INDEX($BO$4:$BV$4, $BN$4, MATCH($CK369, $BO$8:$BV$8, 0)), 0))</f>
        <v/>
      </c>
      <c r="CX369" s="118" t="str">
        <f t="shared" ca="1" si="120"/>
        <v/>
      </c>
    </row>
    <row r="370" spans="88:102" hidden="1" x14ac:dyDescent="0.25">
      <c r="CJ370" s="89">
        <f t="shared" ca="1" si="117"/>
        <v>45025</v>
      </c>
      <c r="CK370" s="17" t="str">
        <f t="shared" ca="1" si="115"/>
        <v>Sun</v>
      </c>
      <c r="CL370" s="118" cm="1">
        <f t="array" aca="1" ref="CL370" ca="1">IFERROR(INDEX($BO$6:$BV$6, $BN$6, MATCH($CK370, $BO$8:$BV$8, 0)), 0)</f>
        <v>0</v>
      </c>
      <c r="CN370" s="6">
        <f t="shared" ca="1" si="121"/>
        <v>5</v>
      </c>
      <c r="CO370" s="118">
        <f ca="1">SUMIF($CN$9:$CN370, $CN370, $CL$9:$CL$9)</f>
        <v>68.124999999999858</v>
      </c>
      <c r="CP370" s="140" t="str">
        <f ca="1">IFERROR(INDEX('Current Jobs'!$W$11:$W$510, MATCH($CN370, 'Current Jobs'!$T$11:$T$510, 0)), "")</f>
        <v/>
      </c>
      <c r="CQ370" s="17" t="str">
        <f t="shared" ca="1" si="116"/>
        <v/>
      </c>
      <c r="CR370" s="17" t="str">
        <f t="shared" ca="1" si="118"/>
        <v/>
      </c>
      <c r="CS370" s="17" t="str">
        <f t="shared" ca="1" si="119"/>
        <v/>
      </c>
      <c r="CT370" s="17" t="str">
        <f t="shared" ca="1" si="119"/>
        <v/>
      </c>
      <c r="CV370" s="118" t="str" cm="1">
        <f t="array" aca="1" ref="CV370" ca="1">IF($CN370&gt;$CV$6, "", IFERROR(INDEX($BO$4:$BV$4, $BN$4, MATCH($CK370, $BO$8:$BV$8, 0)), 0))</f>
        <v/>
      </c>
      <c r="CX370" s="118" t="str">
        <f t="shared" ca="1" si="120"/>
        <v/>
      </c>
    </row>
    <row r="371" spans="88:102" hidden="1" x14ac:dyDescent="0.25">
      <c r="CJ371" s="89">
        <f t="shared" ca="1" si="117"/>
        <v>45026</v>
      </c>
      <c r="CK371" s="17" t="str">
        <f t="shared" ca="1" si="115"/>
        <v>Bank Hol</v>
      </c>
      <c r="CL371" s="118" cm="1">
        <f t="array" aca="1" ref="CL371" ca="1">IFERROR(INDEX($BO$6:$BV$6, $BN$6, MATCH($CK371, $BO$8:$BV$8, 0)), 0)</f>
        <v>0</v>
      </c>
      <c r="CN371" s="6">
        <f t="shared" ca="1" si="121"/>
        <v>5</v>
      </c>
      <c r="CO371" s="118">
        <f ca="1">SUMIF($CN$9:$CN371, $CN371, $CL$9:$CL$9)</f>
        <v>68.124999999999858</v>
      </c>
      <c r="CP371" s="140" t="str">
        <f ca="1">IFERROR(INDEX('Current Jobs'!$W$11:$W$510, MATCH($CN371, 'Current Jobs'!$T$11:$T$510, 0)), "")</f>
        <v/>
      </c>
      <c r="CQ371" s="17" t="str">
        <f t="shared" ca="1" si="116"/>
        <v/>
      </c>
      <c r="CR371" s="17" t="str">
        <f t="shared" ca="1" si="118"/>
        <v/>
      </c>
      <c r="CS371" s="17" t="str">
        <f t="shared" ca="1" si="119"/>
        <v/>
      </c>
      <c r="CT371" s="17" t="str">
        <f t="shared" ca="1" si="119"/>
        <v/>
      </c>
      <c r="CV371" s="118" t="str" cm="1">
        <f t="array" aca="1" ref="CV371" ca="1">IF($CN371&gt;$CV$6, "", IFERROR(INDEX($BO$4:$BV$4, $BN$4, MATCH($CK371, $BO$8:$BV$8, 0)), 0))</f>
        <v/>
      </c>
      <c r="CX371" s="118" t="str">
        <f t="shared" ca="1" si="120"/>
        <v/>
      </c>
    </row>
    <row r="372" spans="88:102" hidden="1" x14ac:dyDescent="0.25">
      <c r="CJ372" s="89">
        <f t="shared" ca="1" si="117"/>
        <v>45027</v>
      </c>
      <c r="CK372" s="17" t="str">
        <f t="shared" ca="1" si="115"/>
        <v>Tue</v>
      </c>
      <c r="CL372" s="118" cm="1">
        <f t="array" aca="1" ref="CL372" ca="1">IFERROR(INDEX($BO$6:$BV$6, $BN$6, MATCH($CK372, $BO$8:$BV$8, 0)), 0)</f>
        <v>0.28385416666666663</v>
      </c>
      <c r="CN372" s="6">
        <f t="shared" ca="1" si="121"/>
        <v>5</v>
      </c>
      <c r="CO372" s="118">
        <f ca="1">SUMIF($CN$9:$CN372, $CN372, $CL$9:$CL$9)</f>
        <v>68.408854166666529</v>
      </c>
      <c r="CP372" s="140" t="str">
        <f ca="1">IFERROR(INDEX('Current Jobs'!$W$11:$W$510, MATCH($CN372, 'Current Jobs'!$T$11:$T$510, 0)), "")</f>
        <v/>
      </c>
      <c r="CQ372" s="17" t="str">
        <f t="shared" ca="1" si="116"/>
        <v/>
      </c>
      <c r="CR372" s="17" t="str">
        <f t="shared" ca="1" si="118"/>
        <v/>
      </c>
      <c r="CS372" s="17" t="str">
        <f t="shared" ca="1" si="119"/>
        <v/>
      </c>
      <c r="CT372" s="17" t="str">
        <f t="shared" ca="1" si="119"/>
        <v/>
      </c>
      <c r="CV372" s="118" t="str" cm="1">
        <f t="array" aca="1" ref="CV372" ca="1">IF($CN372&gt;$CV$6, "", IFERROR(INDEX($BO$4:$BV$4, $BN$4, MATCH($CK372, $BO$8:$BV$8, 0)), 0))</f>
        <v/>
      </c>
      <c r="CX372" s="118" t="str">
        <f t="shared" ca="1" si="120"/>
        <v/>
      </c>
    </row>
    <row r="373" spans="88:102" hidden="1" x14ac:dyDescent="0.25">
      <c r="CJ373" s="89">
        <f t="shared" ca="1" si="117"/>
        <v>45028</v>
      </c>
      <c r="CK373" s="17" t="str">
        <f t="shared" ca="1" si="115"/>
        <v>Wed</v>
      </c>
      <c r="CL373" s="118" cm="1">
        <f t="array" aca="1" ref="CL373" ca="1">IFERROR(INDEX($BO$6:$BV$6, $BN$6, MATCH($CK373, $BO$8:$BV$8, 0)), 0)</f>
        <v>0.28385416666666663</v>
      </c>
      <c r="CN373" s="6">
        <f t="shared" ca="1" si="121"/>
        <v>5</v>
      </c>
      <c r="CO373" s="118">
        <f ca="1">SUMIF($CN$9:$CN373, $CN373, $CL$9:$CL$9)</f>
        <v>68.692708333333201</v>
      </c>
      <c r="CP373" s="140" t="str">
        <f ca="1">IFERROR(INDEX('Current Jobs'!$W$11:$W$510, MATCH($CN373, 'Current Jobs'!$T$11:$T$510, 0)), "")</f>
        <v/>
      </c>
      <c r="CQ373" s="17" t="str">
        <f t="shared" ca="1" si="116"/>
        <v/>
      </c>
      <c r="CR373" s="17" t="str">
        <f t="shared" ca="1" si="118"/>
        <v/>
      </c>
      <c r="CS373" s="17" t="str">
        <f t="shared" ca="1" si="119"/>
        <v/>
      </c>
      <c r="CT373" s="17" t="str">
        <f t="shared" ca="1" si="119"/>
        <v/>
      </c>
      <c r="CV373" s="118" t="str" cm="1">
        <f t="array" aca="1" ref="CV373" ca="1">IF($CN373&gt;$CV$6, "", IFERROR(INDEX($BO$4:$BV$4, $BN$4, MATCH($CK373, $BO$8:$BV$8, 0)), 0))</f>
        <v/>
      </c>
      <c r="CX373" s="118" t="str">
        <f t="shared" ca="1" si="120"/>
        <v/>
      </c>
    </row>
    <row r="374" spans="88:102" hidden="1" x14ac:dyDescent="0.25">
      <c r="CJ374" s="89">
        <f t="shared" ca="1" si="117"/>
        <v>45029</v>
      </c>
      <c r="CK374" s="17" t="str">
        <f t="shared" ca="1" si="115"/>
        <v>Thu</v>
      </c>
      <c r="CL374" s="118" cm="1">
        <f t="array" aca="1" ref="CL374" ca="1">IFERROR(INDEX($BO$6:$BV$6, $BN$6, MATCH($CK374, $BO$8:$BV$8, 0)), 0)</f>
        <v>0.28385416666666663</v>
      </c>
      <c r="CN374" s="6">
        <f t="shared" ca="1" si="121"/>
        <v>5</v>
      </c>
      <c r="CO374" s="118">
        <f ca="1">SUMIF($CN$9:$CN374, $CN374, $CL$9:$CL$9)</f>
        <v>68.976562499999872</v>
      </c>
      <c r="CP374" s="140" t="str">
        <f ca="1">IFERROR(INDEX('Current Jobs'!$W$11:$W$510, MATCH($CN374, 'Current Jobs'!$T$11:$T$510, 0)), "")</f>
        <v/>
      </c>
      <c r="CQ374" s="17" t="str">
        <f t="shared" ca="1" si="116"/>
        <v/>
      </c>
      <c r="CR374" s="17" t="str">
        <f t="shared" ca="1" si="118"/>
        <v/>
      </c>
      <c r="CS374" s="17" t="str">
        <f t="shared" ca="1" si="119"/>
        <v/>
      </c>
      <c r="CT374" s="17" t="str">
        <f t="shared" ca="1" si="119"/>
        <v/>
      </c>
      <c r="CV374" s="118" t="str" cm="1">
        <f t="array" aca="1" ref="CV374" ca="1">IF($CN374&gt;$CV$6, "", IFERROR(INDEX($BO$4:$BV$4, $BN$4, MATCH($CK374, $BO$8:$BV$8, 0)), 0))</f>
        <v/>
      </c>
      <c r="CX374" s="118" t="str">
        <f t="shared" ca="1" si="120"/>
        <v/>
      </c>
    </row>
    <row r="375" spans="88:102" hidden="1" x14ac:dyDescent="0.25">
      <c r="CJ375" s="89">
        <f t="shared" ca="1" si="117"/>
        <v>45030</v>
      </c>
      <c r="CK375" s="17" t="str">
        <f t="shared" ca="1" si="115"/>
        <v>Fri</v>
      </c>
      <c r="CL375" s="118" cm="1">
        <f t="array" aca="1" ref="CL375" ca="1">IFERROR(INDEX($BO$6:$BV$6, $BN$6, MATCH($CK375, $BO$8:$BV$8, 0)), 0)</f>
        <v>0.28385416666666663</v>
      </c>
      <c r="CN375" s="6">
        <f t="shared" ca="1" si="121"/>
        <v>5</v>
      </c>
      <c r="CO375" s="118">
        <f ca="1">SUMIF($CN$9:$CN375, $CN375, $CL$9:$CL$9)</f>
        <v>69.260416666666544</v>
      </c>
      <c r="CP375" s="140" t="str">
        <f ca="1">IFERROR(INDEX('Current Jobs'!$W$11:$W$510, MATCH($CN375, 'Current Jobs'!$T$11:$T$510, 0)), "")</f>
        <v/>
      </c>
      <c r="CQ375" s="17" t="str">
        <f t="shared" ca="1" si="116"/>
        <v/>
      </c>
      <c r="CR375" s="17" t="str">
        <f t="shared" ca="1" si="118"/>
        <v/>
      </c>
      <c r="CS375" s="17" t="str">
        <f t="shared" ca="1" si="119"/>
        <v/>
      </c>
      <c r="CT375" s="17" t="str">
        <f t="shared" ca="1" si="119"/>
        <v/>
      </c>
      <c r="CV375" s="118" t="str" cm="1">
        <f t="array" aca="1" ref="CV375" ca="1">IF($CN375&gt;$CV$6, "", IFERROR(INDEX($BO$4:$BV$4, $BN$4, MATCH($CK375, $BO$8:$BV$8, 0)), 0))</f>
        <v/>
      </c>
      <c r="CX375" s="118" t="str">
        <f t="shared" ca="1" si="120"/>
        <v/>
      </c>
    </row>
    <row r="376" spans="88:102" hidden="1" x14ac:dyDescent="0.25">
      <c r="CJ376" s="89">
        <f t="shared" ca="1" si="117"/>
        <v>45031</v>
      </c>
      <c r="CK376" s="17" t="str">
        <f t="shared" ca="1" si="115"/>
        <v>Sat</v>
      </c>
      <c r="CL376" s="118" cm="1">
        <f t="array" aca="1" ref="CL376" ca="1">IFERROR(INDEX($BO$6:$BV$6, $BN$6, MATCH($CK376, $BO$8:$BV$8, 0)), 0)</f>
        <v>0</v>
      </c>
      <c r="CN376" s="6">
        <f t="shared" ca="1" si="121"/>
        <v>5</v>
      </c>
      <c r="CO376" s="118">
        <f ca="1">SUMIF($CN$9:$CN376, $CN376, $CL$9:$CL$9)</f>
        <v>69.260416666666544</v>
      </c>
      <c r="CP376" s="140" t="str">
        <f ca="1">IFERROR(INDEX('Current Jobs'!$W$11:$W$510, MATCH($CN376, 'Current Jobs'!$T$11:$T$510, 0)), "")</f>
        <v/>
      </c>
      <c r="CQ376" s="17" t="str">
        <f t="shared" ca="1" si="116"/>
        <v/>
      </c>
      <c r="CR376" s="17" t="str">
        <f t="shared" ca="1" si="118"/>
        <v/>
      </c>
      <c r="CS376" s="17" t="str">
        <f t="shared" ca="1" si="119"/>
        <v/>
      </c>
      <c r="CT376" s="17" t="str">
        <f t="shared" ca="1" si="119"/>
        <v/>
      </c>
      <c r="CV376" s="118" t="str" cm="1">
        <f t="array" aca="1" ref="CV376" ca="1">IF($CN376&gt;$CV$6, "", IFERROR(INDEX($BO$4:$BV$4, $BN$4, MATCH($CK376, $BO$8:$BV$8, 0)), 0))</f>
        <v/>
      </c>
      <c r="CX376" s="118" t="str">
        <f t="shared" ca="1" si="120"/>
        <v/>
      </c>
    </row>
    <row r="377" spans="88:102" hidden="1" x14ac:dyDescent="0.25">
      <c r="CJ377" s="89">
        <f t="shared" ca="1" si="117"/>
        <v>45032</v>
      </c>
      <c r="CK377" s="17" t="str">
        <f t="shared" ca="1" si="115"/>
        <v>Sun</v>
      </c>
      <c r="CL377" s="118" cm="1">
        <f t="array" aca="1" ref="CL377" ca="1">IFERROR(INDEX($BO$6:$BV$6, $BN$6, MATCH($CK377, $BO$8:$BV$8, 0)), 0)</f>
        <v>0</v>
      </c>
      <c r="CN377" s="6">
        <f t="shared" ca="1" si="121"/>
        <v>5</v>
      </c>
      <c r="CO377" s="118">
        <f ca="1">SUMIF($CN$9:$CN377, $CN377, $CL$9:$CL$9)</f>
        <v>69.260416666666544</v>
      </c>
      <c r="CP377" s="140" t="str">
        <f ca="1">IFERROR(INDEX('Current Jobs'!$W$11:$W$510, MATCH($CN377, 'Current Jobs'!$T$11:$T$510, 0)), "")</f>
        <v/>
      </c>
      <c r="CQ377" s="17" t="str">
        <f t="shared" ca="1" si="116"/>
        <v/>
      </c>
      <c r="CR377" s="17" t="str">
        <f t="shared" ca="1" si="118"/>
        <v/>
      </c>
      <c r="CS377" s="17" t="str">
        <f t="shared" ca="1" si="119"/>
        <v/>
      </c>
      <c r="CT377" s="17" t="str">
        <f t="shared" ca="1" si="119"/>
        <v/>
      </c>
      <c r="CV377" s="118" t="str" cm="1">
        <f t="array" aca="1" ref="CV377" ca="1">IF($CN377&gt;$CV$6, "", IFERROR(INDEX($BO$4:$BV$4, $BN$4, MATCH($CK377, $BO$8:$BV$8, 0)), 0))</f>
        <v/>
      </c>
      <c r="CX377" s="118" t="str">
        <f t="shared" ca="1" si="120"/>
        <v/>
      </c>
    </row>
    <row r="378" spans="88:102" hidden="1" x14ac:dyDescent="0.25">
      <c r="CJ378" s="89">
        <f t="shared" ca="1" si="117"/>
        <v>45033</v>
      </c>
      <c r="CK378" s="17" t="str">
        <f t="shared" ca="1" si="115"/>
        <v>Mon</v>
      </c>
      <c r="CL378" s="118" cm="1">
        <f t="array" aca="1" ref="CL378" ca="1">IFERROR(INDEX($BO$6:$BV$6, $BN$6, MATCH($CK378, $BO$8:$BV$8, 0)), 0)</f>
        <v>0.28385416666666663</v>
      </c>
      <c r="CN378" s="6">
        <f t="shared" ca="1" si="121"/>
        <v>5</v>
      </c>
      <c r="CO378" s="118">
        <f ca="1">SUMIF($CN$9:$CN378, $CN378, $CL$9:$CL$9)</f>
        <v>69.544270833333215</v>
      </c>
      <c r="CP378" s="140" t="str">
        <f ca="1">IFERROR(INDEX('Current Jobs'!$W$11:$W$510, MATCH($CN378, 'Current Jobs'!$T$11:$T$510, 0)), "")</f>
        <v/>
      </c>
      <c r="CQ378" s="17" t="str">
        <f t="shared" ca="1" si="116"/>
        <v/>
      </c>
      <c r="CR378" s="17" t="str">
        <f t="shared" ca="1" si="118"/>
        <v/>
      </c>
      <c r="CS378" s="17" t="str">
        <f t="shared" ca="1" si="119"/>
        <v/>
      </c>
      <c r="CT378" s="17" t="str">
        <f t="shared" ca="1" si="119"/>
        <v/>
      </c>
      <c r="CV378" s="118" t="str" cm="1">
        <f t="array" aca="1" ref="CV378" ca="1">IF($CN378&gt;$CV$6, "", IFERROR(INDEX($BO$4:$BV$4, $BN$4, MATCH($CK378, $BO$8:$BV$8, 0)), 0))</f>
        <v/>
      </c>
      <c r="CX378" s="118" t="str">
        <f t="shared" ca="1" si="120"/>
        <v/>
      </c>
    </row>
    <row r="379" spans="88:102" hidden="1" x14ac:dyDescent="0.25">
      <c r="CJ379" s="89">
        <f t="shared" ca="1" si="117"/>
        <v>45034</v>
      </c>
      <c r="CK379" s="17" t="str">
        <f t="shared" ca="1" si="115"/>
        <v>Tue</v>
      </c>
      <c r="CL379" s="118" cm="1">
        <f t="array" aca="1" ref="CL379" ca="1">IFERROR(INDEX($BO$6:$BV$6, $BN$6, MATCH($CK379, $BO$8:$BV$8, 0)), 0)</f>
        <v>0.28385416666666663</v>
      </c>
      <c r="CN379" s="6">
        <f t="shared" ca="1" si="121"/>
        <v>5</v>
      </c>
      <c r="CO379" s="118">
        <f ca="1">SUMIF($CN$9:$CN379, $CN379, $CL$9:$CL$9)</f>
        <v>69.828124999999886</v>
      </c>
      <c r="CP379" s="140" t="str">
        <f ca="1">IFERROR(INDEX('Current Jobs'!$W$11:$W$510, MATCH($CN379, 'Current Jobs'!$T$11:$T$510, 0)), "")</f>
        <v/>
      </c>
      <c r="CQ379" s="17" t="str">
        <f t="shared" ca="1" si="116"/>
        <v/>
      </c>
      <c r="CR379" s="17" t="str">
        <f t="shared" ca="1" si="118"/>
        <v/>
      </c>
      <c r="CS379" s="17" t="str">
        <f t="shared" ca="1" si="119"/>
        <v/>
      </c>
      <c r="CT379" s="17" t="str">
        <f t="shared" ca="1" si="119"/>
        <v/>
      </c>
      <c r="CV379" s="118" t="str" cm="1">
        <f t="array" aca="1" ref="CV379" ca="1">IF($CN379&gt;$CV$6, "", IFERROR(INDEX($BO$4:$BV$4, $BN$4, MATCH($CK379, $BO$8:$BV$8, 0)), 0))</f>
        <v/>
      </c>
      <c r="CX379" s="118" t="str">
        <f t="shared" ca="1" si="120"/>
        <v/>
      </c>
    </row>
    <row r="380" spans="88:102" hidden="1" x14ac:dyDescent="0.25">
      <c r="CJ380" s="89">
        <f t="shared" ca="1" si="117"/>
        <v>45035</v>
      </c>
      <c r="CK380" s="17" t="str">
        <f t="shared" ca="1" si="115"/>
        <v>Wed</v>
      </c>
      <c r="CL380" s="118" cm="1">
        <f t="array" aca="1" ref="CL380" ca="1">IFERROR(INDEX($BO$6:$BV$6, $BN$6, MATCH($CK380, $BO$8:$BV$8, 0)), 0)</f>
        <v>0.28385416666666663</v>
      </c>
      <c r="CN380" s="6">
        <f t="shared" ca="1" si="121"/>
        <v>5</v>
      </c>
      <c r="CO380" s="118">
        <f ca="1">SUMIF($CN$9:$CN380, $CN380, $CL$9:$CL$9)</f>
        <v>70.111979166666558</v>
      </c>
      <c r="CP380" s="140" t="str">
        <f ca="1">IFERROR(INDEX('Current Jobs'!$W$11:$W$510, MATCH($CN380, 'Current Jobs'!$T$11:$T$510, 0)), "")</f>
        <v/>
      </c>
      <c r="CQ380" s="17" t="str">
        <f t="shared" ca="1" si="116"/>
        <v/>
      </c>
      <c r="CR380" s="17" t="str">
        <f t="shared" ca="1" si="118"/>
        <v/>
      </c>
      <c r="CS380" s="17" t="str">
        <f t="shared" ca="1" si="119"/>
        <v/>
      </c>
      <c r="CT380" s="17" t="str">
        <f t="shared" ca="1" si="119"/>
        <v/>
      </c>
      <c r="CV380" s="118" t="str" cm="1">
        <f t="array" aca="1" ref="CV380" ca="1">IF($CN380&gt;$CV$6, "", IFERROR(INDEX($BO$4:$BV$4, $BN$4, MATCH($CK380, $BO$8:$BV$8, 0)), 0))</f>
        <v/>
      </c>
      <c r="CX380" s="118" t="str">
        <f t="shared" ca="1" si="120"/>
        <v/>
      </c>
    </row>
    <row r="381" spans="88:102" hidden="1" x14ac:dyDescent="0.25">
      <c r="CJ381" s="89">
        <f t="shared" ca="1" si="117"/>
        <v>45036</v>
      </c>
      <c r="CK381" s="17" t="str">
        <f t="shared" ca="1" si="115"/>
        <v>Thu</v>
      </c>
      <c r="CL381" s="118" cm="1">
        <f t="array" aca="1" ref="CL381" ca="1">IFERROR(INDEX($BO$6:$BV$6, $BN$6, MATCH($CK381, $BO$8:$BV$8, 0)), 0)</f>
        <v>0.28385416666666663</v>
      </c>
      <c r="CN381" s="6">
        <f t="shared" ca="1" si="121"/>
        <v>5</v>
      </c>
      <c r="CO381" s="118">
        <f ca="1">SUMIF($CN$9:$CN381, $CN381, $CL$9:$CL$9)</f>
        <v>70.395833333333229</v>
      </c>
      <c r="CP381" s="140" t="str">
        <f ca="1">IFERROR(INDEX('Current Jobs'!$W$11:$W$510, MATCH($CN381, 'Current Jobs'!$T$11:$T$510, 0)), "")</f>
        <v/>
      </c>
      <c r="CQ381" s="17" t="str">
        <f t="shared" ca="1" si="116"/>
        <v/>
      </c>
      <c r="CR381" s="17" t="str">
        <f t="shared" ca="1" si="118"/>
        <v/>
      </c>
      <c r="CS381" s="17" t="str">
        <f t="shared" ca="1" si="119"/>
        <v/>
      </c>
      <c r="CT381" s="17" t="str">
        <f t="shared" ca="1" si="119"/>
        <v/>
      </c>
      <c r="CV381" s="118" t="str" cm="1">
        <f t="array" aca="1" ref="CV381" ca="1">IF($CN381&gt;$CV$6, "", IFERROR(INDEX($BO$4:$BV$4, $BN$4, MATCH($CK381, $BO$8:$BV$8, 0)), 0))</f>
        <v/>
      </c>
      <c r="CX381" s="118" t="str">
        <f t="shared" ca="1" si="120"/>
        <v/>
      </c>
    </row>
    <row r="382" spans="88:102" hidden="1" x14ac:dyDescent="0.25">
      <c r="CJ382" s="89">
        <f t="shared" ca="1" si="117"/>
        <v>45037</v>
      </c>
      <c r="CK382" s="17" t="str">
        <f t="shared" ca="1" si="115"/>
        <v>Fri</v>
      </c>
      <c r="CL382" s="118" cm="1">
        <f t="array" aca="1" ref="CL382" ca="1">IFERROR(INDEX($BO$6:$BV$6, $BN$6, MATCH($CK382, $BO$8:$BV$8, 0)), 0)</f>
        <v>0.28385416666666663</v>
      </c>
      <c r="CN382" s="6">
        <f t="shared" ca="1" si="121"/>
        <v>5</v>
      </c>
      <c r="CO382" s="118">
        <f ca="1">SUMIF($CN$9:$CN382, $CN382, $CL$9:$CL$9)</f>
        <v>70.679687499999901</v>
      </c>
      <c r="CP382" s="140" t="str">
        <f ca="1">IFERROR(INDEX('Current Jobs'!$W$11:$W$510, MATCH($CN382, 'Current Jobs'!$T$11:$T$510, 0)), "")</f>
        <v/>
      </c>
      <c r="CQ382" s="17" t="str">
        <f t="shared" ca="1" si="116"/>
        <v/>
      </c>
      <c r="CR382" s="17" t="str">
        <f t="shared" ca="1" si="118"/>
        <v/>
      </c>
      <c r="CS382" s="17" t="str">
        <f t="shared" ca="1" si="119"/>
        <v/>
      </c>
      <c r="CT382" s="17" t="str">
        <f t="shared" ca="1" si="119"/>
        <v/>
      </c>
      <c r="CV382" s="118" t="str" cm="1">
        <f t="array" aca="1" ref="CV382" ca="1">IF($CN382&gt;$CV$6, "", IFERROR(INDEX($BO$4:$BV$4, $BN$4, MATCH($CK382, $BO$8:$BV$8, 0)), 0))</f>
        <v/>
      </c>
      <c r="CX382" s="118" t="str">
        <f t="shared" ca="1" si="120"/>
        <v/>
      </c>
    </row>
    <row r="383" spans="88:102" hidden="1" x14ac:dyDescent="0.25">
      <c r="CJ383" s="89">
        <f t="shared" ca="1" si="117"/>
        <v>45038</v>
      </c>
      <c r="CK383" s="17" t="str">
        <f t="shared" ca="1" si="115"/>
        <v>Sat</v>
      </c>
      <c r="CL383" s="118" cm="1">
        <f t="array" aca="1" ref="CL383" ca="1">IFERROR(INDEX($BO$6:$BV$6, $BN$6, MATCH($CK383, $BO$8:$BV$8, 0)), 0)</f>
        <v>0</v>
      </c>
      <c r="CN383" s="6">
        <f t="shared" ca="1" si="121"/>
        <v>5</v>
      </c>
      <c r="CO383" s="118">
        <f ca="1">SUMIF($CN$9:$CN383, $CN383, $CL$9:$CL$9)</f>
        <v>70.679687499999901</v>
      </c>
      <c r="CP383" s="140" t="str">
        <f ca="1">IFERROR(INDEX('Current Jobs'!$W$11:$W$510, MATCH($CN383, 'Current Jobs'!$T$11:$T$510, 0)), "")</f>
        <v/>
      </c>
      <c r="CQ383" s="17" t="str">
        <f t="shared" ca="1" si="116"/>
        <v/>
      </c>
      <c r="CR383" s="17" t="str">
        <f t="shared" ca="1" si="118"/>
        <v/>
      </c>
      <c r="CS383" s="17" t="str">
        <f t="shared" ca="1" si="119"/>
        <v/>
      </c>
      <c r="CT383" s="17" t="str">
        <f t="shared" ca="1" si="119"/>
        <v/>
      </c>
      <c r="CV383" s="118" t="str" cm="1">
        <f t="array" aca="1" ref="CV383" ca="1">IF($CN383&gt;$CV$6, "", IFERROR(INDEX($BO$4:$BV$4, $BN$4, MATCH($CK383, $BO$8:$BV$8, 0)), 0))</f>
        <v/>
      </c>
      <c r="CX383" s="118" t="str">
        <f t="shared" ca="1" si="120"/>
        <v/>
      </c>
    </row>
    <row r="384" spans="88:102" hidden="1" x14ac:dyDescent="0.25">
      <c r="CJ384" s="89">
        <f t="shared" ca="1" si="117"/>
        <v>45039</v>
      </c>
      <c r="CK384" s="17" t="str">
        <f t="shared" ca="1" si="115"/>
        <v>Sun</v>
      </c>
      <c r="CL384" s="118" cm="1">
        <f t="array" aca="1" ref="CL384" ca="1">IFERROR(INDEX($BO$6:$BV$6, $BN$6, MATCH($CK384, $BO$8:$BV$8, 0)), 0)</f>
        <v>0</v>
      </c>
      <c r="CN384" s="6">
        <f t="shared" ca="1" si="121"/>
        <v>5</v>
      </c>
      <c r="CO384" s="118">
        <f ca="1">SUMIF($CN$9:$CN384, $CN384, $CL$9:$CL$9)</f>
        <v>70.679687499999901</v>
      </c>
      <c r="CP384" s="140" t="str">
        <f ca="1">IFERROR(INDEX('Current Jobs'!$W$11:$W$510, MATCH($CN384, 'Current Jobs'!$T$11:$T$510, 0)), "")</f>
        <v/>
      </c>
      <c r="CQ384" s="17" t="str">
        <f t="shared" ca="1" si="116"/>
        <v/>
      </c>
      <c r="CR384" s="17" t="str">
        <f t="shared" ca="1" si="118"/>
        <v/>
      </c>
      <c r="CS384" s="17" t="str">
        <f t="shared" ca="1" si="119"/>
        <v/>
      </c>
      <c r="CT384" s="17" t="str">
        <f t="shared" ca="1" si="119"/>
        <v/>
      </c>
      <c r="CV384" s="118" t="str" cm="1">
        <f t="array" aca="1" ref="CV384" ca="1">IF($CN384&gt;$CV$6, "", IFERROR(INDEX($BO$4:$BV$4, $BN$4, MATCH($CK384, $BO$8:$BV$8, 0)), 0))</f>
        <v/>
      </c>
      <c r="CX384" s="118" t="str">
        <f t="shared" ca="1" si="120"/>
        <v/>
      </c>
    </row>
    <row r="385" spans="88:102" hidden="1" x14ac:dyDescent="0.25">
      <c r="CJ385" s="89">
        <f t="shared" ca="1" si="117"/>
        <v>45040</v>
      </c>
      <c r="CK385" s="17" t="str">
        <f t="shared" ca="1" si="115"/>
        <v>Mon</v>
      </c>
      <c r="CL385" s="118" cm="1">
        <f t="array" aca="1" ref="CL385" ca="1">IFERROR(INDEX($BO$6:$BV$6, $BN$6, MATCH($CK385, $BO$8:$BV$8, 0)), 0)</f>
        <v>0.28385416666666663</v>
      </c>
      <c r="CN385" s="6">
        <f t="shared" ca="1" si="121"/>
        <v>5</v>
      </c>
      <c r="CO385" s="118">
        <f ca="1">SUMIF($CN$9:$CN385, $CN385, $CL$9:$CL$9)</f>
        <v>70.963541666666572</v>
      </c>
      <c r="CP385" s="140" t="str">
        <f ca="1">IFERROR(INDEX('Current Jobs'!$W$11:$W$510, MATCH($CN385, 'Current Jobs'!$T$11:$T$510, 0)), "")</f>
        <v/>
      </c>
      <c r="CQ385" s="17" t="str">
        <f t="shared" ca="1" si="116"/>
        <v/>
      </c>
      <c r="CR385" s="17" t="str">
        <f t="shared" ca="1" si="118"/>
        <v/>
      </c>
      <c r="CS385" s="17" t="str">
        <f t="shared" ca="1" si="119"/>
        <v/>
      </c>
      <c r="CT385" s="17" t="str">
        <f t="shared" ca="1" si="119"/>
        <v/>
      </c>
      <c r="CV385" s="118" t="str" cm="1">
        <f t="array" aca="1" ref="CV385" ca="1">IF($CN385&gt;$CV$6, "", IFERROR(INDEX($BO$4:$BV$4, $BN$4, MATCH($CK385, $BO$8:$BV$8, 0)), 0))</f>
        <v/>
      </c>
      <c r="CX385" s="118" t="str">
        <f t="shared" ca="1" si="120"/>
        <v/>
      </c>
    </row>
    <row r="386" spans="88:102" hidden="1" x14ac:dyDescent="0.25">
      <c r="CJ386" s="89">
        <f t="shared" ca="1" si="117"/>
        <v>45041</v>
      </c>
      <c r="CK386" s="17" t="str">
        <f t="shared" ca="1" si="115"/>
        <v>Tue</v>
      </c>
      <c r="CL386" s="118" cm="1">
        <f t="array" aca="1" ref="CL386" ca="1">IFERROR(INDEX($BO$6:$BV$6, $BN$6, MATCH($CK386, $BO$8:$BV$8, 0)), 0)</f>
        <v>0.28385416666666663</v>
      </c>
      <c r="CN386" s="6">
        <f t="shared" ca="1" si="121"/>
        <v>5</v>
      </c>
      <c r="CO386" s="118">
        <f ca="1">SUMIF($CN$9:$CN386, $CN386, $CL$9:$CL$9)</f>
        <v>71.247395833333243</v>
      </c>
      <c r="CP386" s="140" t="str">
        <f ca="1">IFERROR(INDEX('Current Jobs'!$W$11:$W$510, MATCH($CN386, 'Current Jobs'!$T$11:$T$510, 0)), "")</f>
        <v/>
      </c>
      <c r="CQ386" s="17" t="str">
        <f t="shared" ca="1" si="116"/>
        <v/>
      </c>
      <c r="CR386" s="17" t="str">
        <f t="shared" ca="1" si="118"/>
        <v/>
      </c>
      <c r="CS386" s="17" t="str">
        <f t="shared" ca="1" si="119"/>
        <v/>
      </c>
      <c r="CT386" s="17" t="str">
        <f t="shared" ca="1" si="119"/>
        <v/>
      </c>
      <c r="CV386" s="118" t="str" cm="1">
        <f t="array" aca="1" ref="CV386" ca="1">IF($CN386&gt;$CV$6, "", IFERROR(INDEX($BO$4:$BV$4, $BN$4, MATCH($CK386, $BO$8:$BV$8, 0)), 0))</f>
        <v/>
      </c>
      <c r="CX386" s="118" t="str">
        <f t="shared" ca="1" si="120"/>
        <v/>
      </c>
    </row>
    <row r="387" spans="88:102" hidden="1" x14ac:dyDescent="0.25">
      <c r="CJ387" s="89">
        <f t="shared" ca="1" si="117"/>
        <v>45042</v>
      </c>
      <c r="CK387" s="17" t="str">
        <f t="shared" ca="1" si="115"/>
        <v>Wed</v>
      </c>
      <c r="CL387" s="118" cm="1">
        <f t="array" aca="1" ref="CL387" ca="1">IFERROR(INDEX($BO$6:$BV$6, $BN$6, MATCH($CK387, $BO$8:$BV$8, 0)), 0)</f>
        <v>0.28385416666666663</v>
      </c>
      <c r="CN387" s="6">
        <f t="shared" ca="1" si="121"/>
        <v>5</v>
      </c>
      <c r="CO387" s="118">
        <f ca="1">SUMIF($CN$9:$CN387, $CN387, $CL$9:$CL$9)</f>
        <v>71.531249999999915</v>
      </c>
      <c r="CP387" s="140" t="str">
        <f ca="1">IFERROR(INDEX('Current Jobs'!$W$11:$W$510, MATCH($CN387, 'Current Jobs'!$T$11:$T$510, 0)), "")</f>
        <v/>
      </c>
      <c r="CQ387" s="17" t="str">
        <f t="shared" ca="1" si="116"/>
        <v/>
      </c>
      <c r="CR387" s="17" t="str">
        <f t="shared" ca="1" si="118"/>
        <v/>
      </c>
      <c r="CS387" s="17" t="str">
        <f t="shared" ca="1" si="119"/>
        <v/>
      </c>
      <c r="CT387" s="17" t="str">
        <f t="shared" ca="1" si="119"/>
        <v/>
      </c>
      <c r="CV387" s="118" t="str" cm="1">
        <f t="array" aca="1" ref="CV387" ca="1">IF($CN387&gt;$CV$6, "", IFERROR(INDEX($BO$4:$BV$4, $BN$4, MATCH($CK387, $BO$8:$BV$8, 0)), 0))</f>
        <v/>
      </c>
      <c r="CX387" s="118" t="str">
        <f t="shared" ca="1" si="120"/>
        <v/>
      </c>
    </row>
    <row r="388" spans="88:102" hidden="1" x14ac:dyDescent="0.25">
      <c r="CJ388" s="89">
        <f t="shared" ca="1" si="117"/>
        <v>45043</v>
      </c>
      <c r="CK388" s="17" t="str">
        <f t="shared" ca="1" si="115"/>
        <v>Thu</v>
      </c>
      <c r="CL388" s="118" cm="1">
        <f t="array" aca="1" ref="CL388" ca="1">IFERROR(INDEX($BO$6:$BV$6, $BN$6, MATCH($CK388, $BO$8:$BV$8, 0)), 0)</f>
        <v>0.28385416666666663</v>
      </c>
      <c r="CN388" s="6">
        <f t="shared" ca="1" si="121"/>
        <v>5</v>
      </c>
      <c r="CO388" s="118">
        <f ca="1">SUMIF($CN$9:$CN388, $CN388, $CL$9:$CL$9)</f>
        <v>71.815104166666586</v>
      </c>
      <c r="CP388" s="140" t="str">
        <f ca="1">IFERROR(INDEX('Current Jobs'!$W$11:$W$510, MATCH($CN388, 'Current Jobs'!$T$11:$T$510, 0)), "")</f>
        <v/>
      </c>
      <c r="CQ388" s="17" t="str">
        <f t="shared" ca="1" si="116"/>
        <v/>
      </c>
      <c r="CR388" s="17" t="str">
        <f t="shared" ca="1" si="118"/>
        <v/>
      </c>
      <c r="CS388" s="17" t="str">
        <f t="shared" ca="1" si="119"/>
        <v/>
      </c>
      <c r="CT388" s="17" t="str">
        <f t="shared" ca="1" si="119"/>
        <v/>
      </c>
      <c r="CV388" s="118" t="str" cm="1">
        <f t="array" aca="1" ref="CV388" ca="1">IF($CN388&gt;$CV$6, "", IFERROR(INDEX($BO$4:$BV$4, $BN$4, MATCH($CK388, $BO$8:$BV$8, 0)), 0))</f>
        <v/>
      </c>
      <c r="CX388" s="118" t="str">
        <f t="shared" ca="1" si="120"/>
        <v/>
      </c>
    </row>
    <row r="389" spans="88:102" hidden="1" x14ac:dyDescent="0.25">
      <c r="CJ389" s="89">
        <f t="shared" ca="1" si="117"/>
        <v>45044</v>
      </c>
      <c r="CK389" s="17" t="str">
        <f t="shared" ca="1" si="115"/>
        <v>Fri</v>
      </c>
      <c r="CL389" s="118" cm="1">
        <f t="array" aca="1" ref="CL389" ca="1">IFERROR(INDEX($BO$6:$BV$6, $BN$6, MATCH($CK389, $BO$8:$BV$8, 0)), 0)</f>
        <v>0.28385416666666663</v>
      </c>
      <c r="CN389" s="6">
        <f t="shared" ca="1" si="121"/>
        <v>5</v>
      </c>
      <c r="CO389" s="118">
        <f ca="1">SUMIF($CN$9:$CN389, $CN389, $CL$9:$CL$9)</f>
        <v>72.098958333333258</v>
      </c>
      <c r="CP389" s="140" t="str">
        <f ca="1">IFERROR(INDEX('Current Jobs'!$W$11:$W$510, MATCH($CN389, 'Current Jobs'!$T$11:$T$510, 0)), "")</f>
        <v/>
      </c>
      <c r="CQ389" s="17" t="str">
        <f t="shared" ca="1" si="116"/>
        <v/>
      </c>
      <c r="CR389" s="17" t="str">
        <f t="shared" ca="1" si="118"/>
        <v/>
      </c>
      <c r="CS389" s="17" t="str">
        <f t="shared" ca="1" si="119"/>
        <v/>
      </c>
      <c r="CT389" s="17" t="str">
        <f t="shared" ca="1" si="119"/>
        <v/>
      </c>
      <c r="CV389" s="118" t="str" cm="1">
        <f t="array" aca="1" ref="CV389" ca="1">IF($CN389&gt;$CV$6, "", IFERROR(INDEX($BO$4:$BV$4, $BN$4, MATCH($CK389, $BO$8:$BV$8, 0)), 0))</f>
        <v/>
      </c>
      <c r="CX389" s="118" t="str">
        <f t="shared" ca="1" si="120"/>
        <v/>
      </c>
    </row>
    <row r="390" spans="88:102" hidden="1" x14ac:dyDescent="0.25">
      <c r="CJ390" s="89">
        <f t="shared" ca="1" si="117"/>
        <v>45045</v>
      </c>
      <c r="CK390" s="17" t="str">
        <f t="shared" ca="1" si="115"/>
        <v>Sat</v>
      </c>
      <c r="CL390" s="118" cm="1">
        <f t="array" aca="1" ref="CL390" ca="1">IFERROR(INDEX($BO$6:$BV$6, $BN$6, MATCH($CK390, $BO$8:$BV$8, 0)), 0)</f>
        <v>0</v>
      </c>
      <c r="CN390" s="6">
        <f t="shared" ca="1" si="121"/>
        <v>5</v>
      </c>
      <c r="CO390" s="118">
        <f ca="1">SUMIF($CN$9:$CN390, $CN390, $CL$9:$CL$9)</f>
        <v>72.098958333333258</v>
      </c>
      <c r="CP390" s="140" t="str">
        <f ca="1">IFERROR(INDEX('Current Jobs'!$W$11:$W$510, MATCH($CN390, 'Current Jobs'!$T$11:$T$510, 0)), "")</f>
        <v/>
      </c>
      <c r="CQ390" s="17" t="str">
        <f t="shared" ca="1" si="116"/>
        <v/>
      </c>
      <c r="CR390" s="17" t="str">
        <f t="shared" ca="1" si="118"/>
        <v/>
      </c>
      <c r="CS390" s="17" t="str">
        <f t="shared" ca="1" si="119"/>
        <v/>
      </c>
      <c r="CT390" s="17" t="str">
        <f t="shared" ca="1" si="119"/>
        <v/>
      </c>
      <c r="CV390" s="118" t="str" cm="1">
        <f t="array" aca="1" ref="CV390" ca="1">IF($CN390&gt;$CV$6, "", IFERROR(INDEX($BO$4:$BV$4, $BN$4, MATCH($CK390, $BO$8:$BV$8, 0)), 0))</f>
        <v/>
      </c>
      <c r="CX390" s="118" t="str">
        <f t="shared" ca="1" si="120"/>
        <v/>
      </c>
    </row>
    <row r="391" spans="88:102" hidden="1" x14ac:dyDescent="0.25">
      <c r="CJ391" s="89">
        <f t="shared" ca="1" si="117"/>
        <v>45046</v>
      </c>
      <c r="CK391" s="17" t="str">
        <f t="shared" ca="1" si="115"/>
        <v>Sun</v>
      </c>
      <c r="CL391" s="118" cm="1">
        <f t="array" aca="1" ref="CL391" ca="1">IFERROR(INDEX($BO$6:$BV$6, $BN$6, MATCH($CK391, $BO$8:$BV$8, 0)), 0)</f>
        <v>0</v>
      </c>
      <c r="CN391" s="6">
        <f t="shared" ca="1" si="121"/>
        <v>5</v>
      </c>
      <c r="CO391" s="118">
        <f ca="1">SUMIF($CN$9:$CN391, $CN391, $CL$9:$CL$9)</f>
        <v>72.098958333333258</v>
      </c>
      <c r="CP391" s="140" t="str">
        <f ca="1">IFERROR(INDEX('Current Jobs'!$W$11:$W$510, MATCH($CN391, 'Current Jobs'!$T$11:$T$510, 0)), "")</f>
        <v/>
      </c>
      <c r="CQ391" s="17" t="str">
        <f t="shared" ca="1" si="116"/>
        <v/>
      </c>
      <c r="CR391" s="17" t="str">
        <f t="shared" ca="1" si="118"/>
        <v/>
      </c>
      <c r="CS391" s="17" t="str">
        <f t="shared" ca="1" si="119"/>
        <v/>
      </c>
      <c r="CT391" s="17" t="str">
        <f t="shared" ca="1" si="119"/>
        <v/>
      </c>
      <c r="CV391" s="118" t="str" cm="1">
        <f t="array" aca="1" ref="CV391" ca="1">IF($CN391&gt;$CV$6, "", IFERROR(INDEX($BO$4:$BV$4, $BN$4, MATCH($CK391, $BO$8:$BV$8, 0)), 0))</f>
        <v/>
      </c>
      <c r="CX391" s="118" t="str">
        <f t="shared" ca="1" si="120"/>
        <v/>
      </c>
    </row>
    <row r="392" spans="88:102" hidden="1" x14ac:dyDescent="0.25">
      <c r="CJ392" s="89">
        <f t="shared" ca="1" si="117"/>
        <v>45047</v>
      </c>
      <c r="CK392" s="17" t="str">
        <f t="shared" ca="1" si="115"/>
        <v>Bank Hol</v>
      </c>
      <c r="CL392" s="118" cm="1">
        <f t="array" aca="1" ref="CL392" ca="1">IFERROR(INDEX($BO$6:$BV$6, $BN$6, MATCH($CK392, $BO$8:$BV$8, 0)), 0)</f>
        <v>0</v>
      </c>
      <c r="CN392" s="6">
        <f t="shared" ca="1" si="121"/>
        <v>5</v>
      </c>
      <c r="CO392" s="118">
        <f ca="1">SUMIF($CN$9:$CN392, $CN392, $CL$9:$CL$9)</f>
        <v>72.098958333333258</v>
      </c>
      <c r="CP392" s="140" t="str">
        <f ca="1">IFERROR(INDEX('Current Jobs'!$W$11:$W$510, MATCH($CN392, 'Current Jobs'!$T$11:$T$510, 0)), "")</f>
        <v/>
      </c>
      <c r="CQ392" s="17" t="str">
        <f t="shared" ca="1" si="116"/>
        <v/>
      </c>
      <c r="CR392" s="17" t="str">
        <f t="shared" ca="1" si="118"/>
        <v/>
      </c>
      <c r="CS392" s="17" t="str">
        <f t="shared" ca="1" si="119"/>
        <v/>
      </c>
      <c r="CT392" s="17" t="str">
        <f t="shared" ca="1" si="119"/>
        <v/>
      </c>
      <c r="CV392" s="118" t="str" cm="1">
        <f t="array" aca="1" ref="CV392" ca="1">IF($CN392&gt;$CV$6, "", IFERROR(INDEX($BO$4:$BV$4, $BN$4, MATCH($CK392, $BO$8:$BV$8, 0)), 0))</f>
        <v/>
      </c>
      <c r="CX392" s="118" t="str">
        <f t="shared" ca="1" si="120"/>
        <v/>
      </c>
    </row>
    <row r="393" spans="88:102" hidden="1" x14ac:dyDescent="0.25">
      <c r="CJ393" s="89">
        <f t="shared" ca="1" si="117"/>
        <v>45048</v>
      </c>
      <c r="CK393" s="17" t="str">
        <f t="shared" ref="CK393:CK456" ca="1" si="122">IF(COUNTIF($U$9:$U$32, $CJ393)&gt;0, $CK$2, IF(COUNTIF($BX$50:$BX$89, $CJ393)&gt;0, $BV$8, TEXT($CJ393, "ddd")))</f>
        <v>Tue</v>
      </c>
      <c r="CL393" s="118" cm="1">
        <f t="array" aca="1" ref="CL393" ca="1">IFERROR(INDEX($BO$6:$BV$6, $BN$6, MATCH($CK393, $BO$8:$BV$8, 0)), 0)</f>
        <v>0.28385416666666663</v>
      </c>
      <c r="CN393" s="6">
        <f t="shared" ca="1" si="121"/>
        <v>5</v>
      </c>
      <c r="CO393" s="118">
        <f ca="1">SUMIF($CN$9:$CN393, $CN393, $CL$9:$CL$9)</f>
        <v>72.382812499999929</v>
      </c>
      <c r="CP393" s="140" t="str">
        <f ca="1">IFERROR(INDEX('Current Jobs'!$W$11:$W$510, MATCH($CN393, 'Current Jobs'!$T$11:$T$510, 0)), "")</f>
        <v/>
      </c>
      <c r="CQ393" s="17" t="str">
        <f t="shared" ref="CQ393:CQ456" ca="1" si="123">IF($CN393&gt;$CN392, $CQ$8, "")</f>
        <v/>
      </c>
      <c r="CR393" s="17" t="str">
        <f t="shared" ca="1" si="118"/>
        <v/>
      </c>
      <c r="CS393" s="17" t="str">
        <f t="shared" ca="1" si="119"/>
        <v/>
      </c>
      <c r="CT393" s="17" t="str">
        <f t="shared" ca="1" si="119"/>
        <v/>
      </c>
      <c r="CV393" s="118" t="str" cm="1">
        <f t="array" aca="1" ref="CV393" ca="1">IF($CN393&gt;$CV$6, "", IFERROR(INDEX($BO$4:$BV$4, $BN$4, MATCH($CK393, $BO$8:$BV$8, 0)), 0))</f>
        <v/>
      </c>
      <c r="CX393" s="118" t="str">
        <f t="shared" ca="1" si="120"/>
        <v/>
      </c>
    </row>
    <row r="394" spans="88:102" hidden="1" x14ac:dyDescent="0.25">
      <c r="CJ394" s="89">
        <f t="shared" ref="CJ394:CJ457" ca="1" si="124">CJ393+1</f>
        <v>45049</v>
      </c>
      <c r="CK394" s="17" t="str">
        <f t="shared" ca="1" si="122"/>
        <v>Wed</v>
      </c>
      <c r="CL394" s="118" cm="1">
        <f t="array" aca="1" ref="CL394" ca="1">IFERROR(INDEX($BO$6:$BV$6, $BN$6, MATCH($CK394, $BO$8:$BV$8, 0)), 0)</f>
        <v>0.28385416666666663</v>
      </c>
      <c r="CN394" s="6">
        <f t="shared" ca="1" si="121"/>
        <v>5</v>
      </c>
      <c r="CO394" s="118">
        <f ca="1">SUMIF($CN$9:$CN394, $CN394, $CL$9:$CL$9)</f>
        <v>72.6666666666666</v>
      </c>
      <c r="CP394" s="140" t="str">
        <f ca="1">IFERROR(INDEX('Current Jobs'!$W$11:$W$510, MATCH($CN394, 'Current Jobs'!$T$11:$T$510, 0)), "")</f>
        <v/>
      </c>
      <c r="CQ394" s="17" t="str">
        <f t="shared" ca="1" si="123"/>
        <v/>
      </c>
      <c r="CR394" s="17" t="str">
        <f t="shared" ref="CR394:CR457" ca="1" si="125">IF($CN395&gt;$CN394, $CR$8, "")</f>
        <v/>
      </c>
      <c r="CS394" s="17" t="str">
        <f t="shared" ref="CS394:CT457" ca="1" si="126">IF(CQ394="", "", CONCATENATE($CN394, " - ", CQ394))</f>
        <v/>
      </c>
      <c r="CT394" s="17" t="str">
        <f t="shared" ca="1" si="126"/>
        <v/>
      </c>
      <c r="CV394" s="118" t="str" cm="1">
        <f t="array" aca="1" ref="CV394" ca="1">IF($CN394&gt;$CV$6, "", IFERROR(INDEX($BO$4:$BV$4, $BN$4, MATCH($CK394, $BO$8:$BV$8, 0)), 0))</f>
        <v/>
      </c>
      <c r="CX394" s="118" t="str">
        <f t="shared" ref="CX394:CX457" ca="1" si="127">IF($CN394&gt;$CV$6, "", $CL394)</f>
        <v/>
      </c>
    </row>
    <row r="395" spans="88:102" hidden="1" x14ac:dyDescent="0.25">
      <c r="CJ395" s="89">
        <f t="shared" ca="1" si="124"/>
        <v>45050</v>
      </c>
      <c r="CK395" s="17" t="str">
        <f t="shared" ca="1" si="122"/>
        <v>Thu</v>
      </c>
      <c r="CL395" s="118" cm="1">
        <f t="array" aca="1" ref="CL395" ca="1">IFERROR(INDEX($BO$6:$BV$6, $BN$6, MATCH($CK395, $BO$8:$BV$8, 0)), 0)</f>
        <v>0.28385416666666663</v>
      </c>
      <c r="CN395" s="6">
        <f t="shared" ca="1" si="121"/>
        <v>5</v>
      </c>
      <c r="CO395" s="118">
        <f ca="1">SUMIF($CN$9:$CN395, $CN395, $CL$9:$CL$9)</f>
        <v>72.950520833333272</v>
      </c>
      <c r="CP395" s="140" t="str">
        <f ca="1">IFERROR(INDEX('Current Jobs'!$W$11:$W$510, MATCH($CN395, 'Current Jobs'!$T$11:$T$510, 0)), "")</f>
        <v/>
      </c>
      <c r="CQ395" s="17" t="str">
        <f t="shared" ca="1" si="123"/>
        <v/>
      </c>
      <c r="CR395" s="17" t="str">
        <f t="shared" ca="1" si="125"/>
        <v/>
      </c>
      <c r="CS395" s="17" t="str">
        <f t="shared" ca="1" si="126"/>
        <v/>
      </c>
      <c r="CT395" s="17" t="str">
        <f t="shared" ca="1" si="126"/>
        <v/>
      </c>
      <c r="CV395" s="118" t="str" cm="1">
        <f t="array" aca="1" ref="CV395" ca="1">IF($CN395&gt;$CV$6, "", IFERROR(INDEX($BO$4:$BV$4, $BN$4, MATCH($CK395, $BO$8:$BV$8, 0)), 0))</f>
        <v/>
      </c>
      <c r="CX395" s="118" t="str">
        <f t="shared" ca="1" si="127"/>
        <v/>
      </c>
    </row>
    <row r="396" spans="88:102" hidden="1" x14ac:dyDescent="0.25">
      <c r="CJ396" s="89">
        <f t="shared" ca="1" si="124"/>
        <v>45051</v>
      </c>
      <c r="CK396" s="17" t="str">
        <f t="shared" ca="1" si="122"/>
        <v>Fri</v>
      </c>
      <c r="CL396" s="118" cm="1">
        <f t="array" aca="1" ref="CL396" ca="1">IFERROR(INDEX($BO$6:$BV$6, $BN$6, MATCH($CK396, $BO$8:$BV$8, 0)), 0)</f>
        <v>0.28385416666666663</v>
      </c>
      <c r="CN396" s="6">
        <f t="shared" ca="1" si="121"/>
        <v>5</v>
      </c>
      <c r="CO396" s="118">
        <f ca="1">SUMIF($CN$9:$CN396, $CN396, $CL$9:$CL$9)</f>
        <v>73.234374999999943</v>
      </c>
      <c r="CP396" s="140" t="str">
        <f ca="1">IFERROR(INDEX('Current Jobs'!$W$11:$W$510, MATCH($CN396, 'Current Jobs'!$T$11:$T$510, 0)), "")</f>
        <v/>
      </c>
      <c r="CQ396" s="17" t="str">
        <f t="shared" ca="1" si="123"/>
        <v/>
      </c>
      <c r="CR396" s="17" t="str">
        <f t="shared" ca="1" si="125"/>
        <v/>
      </c>
      <c r="CS396" s="17" t="str">
        <f t="shared" ca="1" si="126"/>
        <v/>
      </c>
      <c r="CT396" s="17" t="str">
        <f t="shared" ca="1" si="126"/>
        <v/>
      </c>
      <c r="CV396" s="118" t="str" cm="1">
        <f t="array" aca="1" ref="CV396" ca="1">IF($CN396&gt;$CV$6, "", IFERROR(INDEX($BO$4:$BV$4, $BN$4, MATCH($CK396, $BO$8:$BV$8, 0)), 0))</f>
        <v/>
      </c>
      <c r="CX396" s="118" t="str">
        <f t="shared" ca="1" si="127"/>
        <v/>
      </c>
    </row>
    <row r="397" spans="88:102" hidden="1" x14ac:dyDescent="0.25">
      <c r="CJ397" s="89">
        <f t="shared" ca="1" si="124"/>
        <v>45052</v>
      </c>
      <c r="CK397" s="17" t="str">
        <f t="shared" ca="1" si="122"/>
        <v>Sat</v>
      </c>
      <c r="CL397" s="118" cm="1">
        <f t="array" aca="1" ref="CL397" ca="1">IFERROR(INDEX($BO$6:$BV$6, $BN$6, MATCH($CK397, $BO$8:$BV$8, 0)), 0)</f>
        <v>0</v>
      </c>
      <c r="CN397" s="6">
        <f t="shared" ca="1" si="121"/>
        <v>5</v>
      </c>
      <c r="CO397" s="118">
        <f ca="1">SUMIF($CN$9:$CN397, $CN397, $CL$9:$CL$9)</f>
        <v>73.234374999999943</v>
      </c>
      <c r="CP397" s="140" t="str">
        <f ca="1">IFERROR(INDEX('Current Jobs'!$W$11:$W$510, MATCH($CN397, 'Current Jobs'!$T$11:$T$510, 0)), "")</f>
        <v/>
      </c>
      <c r="CQ397" s="17" t="str">
        <f t="shared" ca="1" si="123"/>
        <v/>
      </c>
      <c r="CR397" s="17" t="str">
        <f t="shared" ca="1" si="125"/>
        <v/>
      </c>
      <c r="CS397" s="17" t="str">
        <f t="shared" ca="1" si="126"/>
        <v/>
      </c>
      <c r="CT397" s="17" t="str">
        <f t="shared" ca="1" si="126"/>
        <v/>
      </c>
      <c r="CV397" s="118" t="str" cm="1">
        <f t="array" aca="1" ref="CV397" ca="1">IF($CN397&gt;$CV$6, "", IFERROR(INDEX($BO$4:$BV$4, $BN$4, MATCH($CK397, $BO$8:$BV$8, 0)), 0))</f>
        <v/>
      </c>
      <c r="CX397" s="118" t="str">
        <f t="shared" ca="1" si="127"/>
        <v/>
      </c>
    </row>
    <row r="398" spans="88:102" hidden="1" x14ac:dyDescent="0.25">
      <c r="CJ398" s="89">
        <f t="shared" ca="1" si="124"/>
        <v>45053</v>
      </c>
      <c r="CK398" s="17" t="str">
        <f t="shared" ca="1" si="122"/>
        <v>Sun</v>
      </c>
      <c r="CL398" s="118" cm="1">
        <f t="array" aca="1" ref="CL398" ca="1">IFERROR(INDEX($BO$6:$BV$6, $BN$6, MATCH($CK398, $BO$8:$BV$8, 0)), 0)</f>
        <v>0</v>
      </c>
      <c r="CN398" s="6">
        <f t="shared" ca="1" si="121"/>
        <v>5</v>
      </c>
      <c r="CO398" s="118">
        <f ca="1">SUMIF($CN$9:$CN398, $CN398, $CL$9:$CL$9)</f>
        <v>73.234374999999943</v>
      </c>
      <c r="CP398" s="140" t="str">
        <f ca="1">IFERROR(INDEX('Current Jobs'!$W$11:$W$510, MATCH($CN398, 'Current Jobs'!$T$11:$T$510, 0)), "")</f>
        <v/>
      </c>
      <c r="CQ398" s="17" t="str">
        <f t="shared" ca="1" si="123"/>
        <v/>
      </c>
      <c r="CR398" s="17" t="str">
        <f t="shared" ca="1" si="125"/>
        <v/>
      </c>
      <c r="CS398" s="17" t="str">
        <f t="shared" ca="1" si="126"/>
        <v/>
      </c>
      <c r="CT398" s="17" t="str">
        <f t="shared" ca="1" si="126"/>
        <v/>
      </c>
      <c r="CV398" s="118" t="str" cm="1">
        <f t="array" aca="1" ref="CV398" ca="1">IF($CN398&gt;$CV$6, "", IFERROR(INDEX($BO$4:$BV$4, $BN$4, MATCH($CK398, $BO$8:$BV$8, 0)), 0))</f>
        <v/>
      </c>
      <c r="CX398" s="118" t="str">
        <f t="shared" ca="1" si="127"/>
        <v/>
      </c>
    </row>
    <row r="399" spans="88:102" hidden="1" x14ac:dyDescent="0.25">
      <c r="CJ399" s="89">
        <f t="shared" ca="1" si="124"/>
        <v>45054</v>
      </c>
      <c r="CK399" s="17" t="str">
        <f t="shared" ca="1" si="122"/>
        <v>Mon</v>
      </c>
      <c r="CL399" s="118" cm="1">
        <f t="array" aca="1" ref="CL399" ca="1">IFERROR(INDEX($BO$6:$BV$6, $BN$6, MATCH($CK399, $BO$8:$BV$8, 0)), 0)</f>
        <v>0.28385416666666663</v>
      </c>
      <c r="CN399" s="6">
        <f t="shared" ca="1" si="121"/>
        <v>5</v>
      </c>
      <c r="CO399" s="118">
        <f ca="1">SUMIF($CN$9:$CN399, $CN399, $CL$9:$CL$9)</f>
        <v>73.518229166666615</v>
      </c>
      <c r="CP399" s="140" t="str">
        <f ca="1">IFERROR(INDEX('Current Jobs'!$W$11:$W$510, MATCH($CN399, 'Current Jobs'!$T$11:$T$510, 0)), "")</f>
        <v/>
      </c>
      <c r="CQ399" s="17" t="str">
        <f t="shared" ca="1" si="123"/>
        <v/>
      </c>
      <c r="CR399" s="17" t="str">
        <f t="shared" ca="1" si="125"/>
        <v/>
      </c>
      <c r="CS399" s="17" t="str">
        <f t="shared" ca="1" si="126"/>
        <v/>
      </c>
      <c r="CT399" s="17" t="str">
        <f t="shared" ca="1" si="126"/>
        <v/>
      </c>
      <c r="CV399" s="118" t="str" cm="1">
        <f t="array" aca="1" ref="CV399" ca="1">IF($CN399&gt;$CV$6, "", IFERROR(INDEX($BO$4:$BV$4, $BN$4, MATCH($CK399, $BO$8:$BV$8, 0)), 0))</f>
        <v/>
      </c>
      <c r="CX399" s="118" t="str">
        <f t="shared" ca="1" si="127"/>
        <v/>
      </c>
    </row>
    <row r="400" spans="88:102" hidden="1" x14ac:dyDescent="0.25">
      <c r="CJ400" s="89">
        <f t="shared" ca="1" si="124"/>
        <v>45055</v>
      </c>
      <c r="CK400" s="17" t="str">
        <f t="shared" ca="1" si="122"/>
        <v>Tue</v>
      </c>
      <c r="CL400" s="118" cm="1">
        <f t="array" aca="1" ref="CL400" ca="1">IFERROR(INDEX($BO$6:$BV$6, $BN$6, MATCH($CK400, $BO$8:$BV$8, 0)), 0)</f>
        <v>0.28385416666666663</v>
      </c>
      <c r="CN400" s="6">
        <f t="shared" ca="1" si="121"/>
        <v>5</v>
      </c>
      <c r="CO400" s="118">
        <f ca="1">SUMIF($CN$9:$CN400, $CN400, $CL$9:$CL$9)</f>
        <v>73.802083333333286</v>
      </c>
      <c r="CP400" s="140" t="str">
        <f ca="1">IFERROR(INDEX('Current Jobs'!$W$11:$W$510, MATCH($CN400, 'Current Jobs'!$T$11:$T$510, 0)), "")</f>
        <v/>
      </c>
      <c r="CQ400" s="17" t="str">
        <f t="shared" ca="1" si="123"/>
        <v/>
      </c>
      <c r="CR400" s="17" t="str">
        <f t="shared" ca="1" si="125"/>
        <v/>
      </c>
      <c r="CS400" s="17" t="str">
        <f t="shared" ca="1" si="126"/>
        <v/>
      </c>
      <c r="CT400" s="17" t="str">
        <f t="shared" ca="1" si="126"/>
        <v/>
      </c>
      <c r="CV400" s="118" t="str" cm="1">
        <f t="array" aca="1" ref="CV400" ca="1">IF($CN400&gt;$CV$6, "", IFERROR(INDEX($BO$4:$BV$4, $BN$4, MATCH($CK400, $BO$8:$BV$8, 0)), 0))</f>
        <v/>
      </c>
      <c r="CX400" s="118" t="str">
        <f t="shared" ca="1" si="127"/>
        <v/>
      </c>
    </row>
    <row r="401" spans="88:102" hidden="1" x14ac:dyDescent="0.25">
      <c r="CJ401" s="89">
        <f t="shared" ca="1" si="124"/>
        <v>45056</v>
      </c>
      <c r="CK401" s="17" t="str">
        <f t="shared" ca="1" si="122"/>
        <v>Wed</v>
      </c>
      <c r="CL401" s="118" cm="1">
        <f t="array" aca="1" ref="CL401" ca="1">IFERROR(INDEX($BO$6:$BV$6, $BN$6, MATCH($CK401, $BO$8:$BV$8, 0)), 0)</f>
        <v>0.28385416666666663</v>
      </c>
      <c r="CN401" s="6">
        <f t="shared" ca="1" si="121"/>
        <v>5</v>
      </c>
      <c r="CO401" s="118">
        <f ca="1">SUMIF($CN$9:$CN401, $CN401, $CL$9:$CL$9)</f>
        <v>74.085937499999957</v>
      </c>
      <c r="CP401" s="140" t="str">
        <f ca="1">IFERROR(INDEX('Current Jobs'!$W$11:$W$510, MATCH($CN401, 'Current Jobs'!$T$11:$T$510, 0)), "")</f>
        <v/>
      </c>
      <c r="CQ401" s="17" t="str">
        <f t="shared" ca="1" si="123"/>
        <v/>
      </c>
      <c r="CR401" s="17" t="str">
        <f t="shared" ca="1" si="125"/>
        <v/>
      </c>
      <c r="CS401" s="17" t="str">
        <f t="shared" ca="1" si="126"/>
        <v/>
      </c>
      <c r="CT401" s="17" t="str">
        <f t="shared" ca="1" si="126"/>
        <v/>
      </c>
      <c r="CV401" s="118" t="str" cm="1">
        <f t="array" aca="1" ref="CV401" ca="1">IF($CN401&gt;$CV$6, "", IFERROR(INDEX($BO$4:$BV$4, $BN$4, MATCH($CK401, $BO$8:$BV$8, 0)), 0))</f>
        <v/>
      </c>
      <c r="CX401" s="118" t="str">
        <f t="shared" ca="1" si="127"/>
        <v/>
      </c>
    </row>
    <row r="402" spans="88:102" hidden="1" x14ac:dyDescent="0.25">
      <c r="CJ402" s="89">
        <f t="shared" ca="1" si="124"/>
        <v>45057</v>
      </c>
      <c r="CK402" s="17" t="str">
        <f t="shared" ca="1" si="122"/>
        <v>Thu</v>
      </c>
      <c r="CL402" s="118" cm="1">
        <f t="array" aca="1" ref="CL402" ca="1">IFERROR(INDEX($BO$6:$BV$6, $BN$6, MATCH($CK402, $BO$8:$BV$8, 0)), 0)</f>
        <v>0.28385416666666663</v>
      </c>
      <c r="CN402" s="6">
        <f t="shared" ref="CN402:CN465" ca="1" si="128">IF($CO401&gt;=$CP401, $CN401+1, $CN401)</f>
        <v>5</v>
      </c>
      <c r="CO402" s="118">
        <f ca="1">SUMIF($CN$9:$CN402, $CN402, $CL$9:$CL$9)</f>
        <v>74.369791666666629</v>
      </c>
      <c r="CP402" s="140" t="str">
        <f ca="1">IFERROR(INDEX('Current Jobs'!$W$11:$W$510, MATCH($CN402, 'Current Jobs'!$T$11:$T$510, 0)), "")</f>
        <v/>
      </c>
      <c r="CQ402" s="17" t="str">
        <f t="shared" ca="1" si="123"/>
        <v/>
      </c>
      <c r="CR402" s="17" t="str">
        <f t="shared" ca="1" si="125"/>
        <v/>
      </c>
      <c r="CS402" s="17" t="str">
        <f t="shared" ca="1" si="126"/>
        <v/>
      </c>
      <c r="CT402" s="17" t="str">
        <f t="shared" ca="1" si="126"/>
        <v/>
      </c>
      <c r="CV402" s="118" t="str" cm="1">
        <f t="array" aca="1" ref="CV402" ca="1">IF($CN402&gt;$CV$6, "", IFERROR(INDEX($BO$4:$BV$4, $BN$4, MATCH($CK402, $BO$8:$BV$8, 0)), 0))</f>
        <v/>
      </c>
      <c r="CX402" s="118" t="str">
        <f t="shared" ca="1" si="127"/>
        <v/>
      </c>
    </row>
    <row r="403" spans="88:102" hidden="1" x14ac:dyDescent="0.25">
      <c r="CJ403" s="89">
        <f t="shared" ca="1" si="124"/>
        <v>45058</v>
      </c>
      <c r="CK403" s="17" t="str">
        <f t="shared" ca="1" si="122"/>
        <v>Fri</v>
      </c>
      <c r="CL403" s="118" cm="1">
        <f t="array" aca="1" ref="CL403" ca="1">IFERROR(INDEX($BO$6:$BV$6, $BN$6, MATCH($CK403, $BO$8:$BV$8, 0)), 0)</f>
        <v>0.28385416666666663</v>
      </c>
      <c r="CN403" s="6">
        <f t="shared" ca="1" si="128"/>
        <v>5</v>
      </c>
      <c r="CO403" s="118">
        <f ca="1">SUMIF($CN$9:$CN403, $CN403, $CL$9:$CL$9)</f>
        <v>74.6536458333333</v>
      </c>
      <c r="CP403" s="140" t="str">
        <f ca="1">IFERROR(INDEX('Current Jobs'!$W$11:$W$510, MATCH($CN403, 'Current Jobs'!$T$11:$T$510, 0)), "")</f>
        <v/>
      </c>
      <c r="CQ403" s="17" t="str">
        <f t="shared" ca="1" si="123"/>
        <v/>
      </c>
      <c r="CR403" s="17" t="str">
        <f t="shared" ca="1" si="125"/>
        <v/>
      </c>
      <c r="CS403" s="17" t="str">
        <f t="shared" ca="1" si="126"/>
        <v/>
      </c>
      <c r="CT403" s="17" t="str">
        <f t="shared" ca="1" si="126"/>
        <v/>
      </c>
      <c r="CV403" s="118" t="str" cm="1">
        <f t="array" aca="1" ref="CV403" ca="1">IF($CN403&gt;$CV$6, "", IFERROR(INDEX($BO$4:$BV$4, $BN$4, MATCH($CK403, $BO$8:$BV$8, 0)), 0))</f>
        <v/>
      </c>
      <c r="CX403" s="118" t="str">
        <f t="shared" ca="1" si="127"/>
        <v/>
      </c>
    </row>
    <row r="404" spans="88:102" hidden="1" x14ac:dyDescent="0.25">
      <c r="CJ404" s="89">
        <f t="shared" ca="1" si="124"/>
        <v>45059</v>
      </c>
      <c r="CK404" s="17" t="str">
        <f t="shared" ca="1" si="122"/>
        <v>Sat</v>
      </c>
      <c r="CL404" s="118" cm="1">
        <f t="array" aca="1" ref="CL404" ca="1">IFERROR(INDEX($BO$6:$BV$6, $BN$6, MATCH($CK404, $BO$8:$BV$8, 0)), 0)</f>
        <v>0</v>
      </c>
      <c r="CN404" s="6">
        <f t="shared" ca="1" si="128"/>
        <v>5</v>
      </c>
      <c r="CO404" s="118">
        <f ca="1">SUMIF($CN$9:$CN404, $CN404, $CL$9:$CL$9)</f>
        <v>74.6536458333333</v>
      </c>
      <c r="CP404" s="140" t="str">
        <f ca="1">IFERROR(INDEX('Current Jobs'!$W$11:$W$510, MATCH($CN404, 'Current Jobs'!$T$11:$T$510, 0)), "")</f>
        <v/>
      </c>
      <c r="CQ404" s="17" t="str">
        <f t="shared" ca="1" si="123"/>
        <v/>
      </c>
      <c r="CR404" s="17" t="str">
        <f t="shared" ca="1" si="125"/>
        <v/>
      </c>
      <c r="CS404" s="17" t="str">
        <f t="shared" ca="1" si="126"/>
        <v/>
      </c>
      <c r="CT404" s="17" t="str">
        <f t="shared" ca="1" si="126"/>
        <v/>
      </c>
      <c r="CV404" s="118" t="str" cm="1">
        <f t="array" aca="1" ref="CV404" ca="1">IF($CN404&gt;$CV$6, "", IFERROR(INDEX($BO$4:$BV$4, $BN$4, MATCH($CK404, $BO$8:$BV$8, 0)), 0))</f>
        <v/>
      </c>
      <c r="CX404" s="118" t="str">
        <f t="shared" ca="1" si="127"/>
        <v/>
      </c>
    </row>
    <row r="405" spans="88:102" hidden="1" x14ac:dyDescent="0.25">
      <c r="CJ405" s="89">
        <f t="shared" ca="1" si="124"/>
        <v>45060</v>
      </c>
      <c r="CK405" s="17" t="str">
        <f t="shared" ca="1" si="122"/>
        <v>Sun</v>
      </c>
      <c r="CL405" s="118" cm="1">
        <f t="array" aca="1" ref="CL405" ca="1">IFERROR(INDEX($BO$6:$BV$6, $BN$6, MATCH($CK405, $BO$8:$BV$8, 0)), 0)</f>
        <v>0</v>
      </c>
      <c r="CN405" s="6">
        <f t="shared" ca="1" si="128"/>
        <v>5</v>
      </c>
      <c r="CO405" s="118">
        <f ca="1">SUMIF($CN$9:$CN405, $CN405, $CL$9:$CL$9)</f>
        <v>74.6536458333333</v>
      </c>
      <c r="CP405" s="140" t="str">
        <f ca="1">IFERROR(INDEX('Current Jobs'!$W$11:$W$510, MATCH($CN405, 'Current Jobs'!$T$11:$T$510, 0)), "")</f>
        <v/>
      </c>
      <c r="CQ405" s="17" t="str">
        <f t="shared" ca="1" si="123"/>
        <v/>
      </c>
      <c r="CR405" s="17" t="str">
        <f t="shared" ca="1" si="125"/>
        <v/>
      </c>
      <c r="CS405" s="17" t="str">
        <f t="shared" ca="1" si="126"/>
        <v/>
      </c>
      <c r="CT405" s="17" t="str">
        <f t="shared" ca="1" si="126"/>
        <v/>
      </c>
      <c r="CV405" s="118" t="str" cm="1">
        <f t="array" aca="1" ref="CV405" ca="1">IF($CN405&gt;$CV$6, "", IFERROR(INDEX($BO$4:$BV$4, $BN$4, MATCH($CK405, $BO$8:$BV$8, 0)), 0))</f>
        <v/>
      </c>
      <c r="CX405" s="118" t="str">
        <f t="shared" ca="1" si="127"/>
        <v/>
      </c>
    </row>
    <row r="406" spans="88:102" hidden="1" x14ac:dyDescent="0.25">
      <c r="CJ406" s="89">
        <f t="shared" ca="1" si="124"/>
        <v>45061</v>
      </c>
      <c r="CK406" s="17" t="str">
        <f t="shared" ca="1" si="122"/>
        <v>Mon</v>
      </c>
      <c r="CL406" s="118" cm="1">
        <f t="array" aca="1" ref="CL406" ca="1">IFERROR(INDEX($BO$6:$BV$6, $BN$6, MATCH($CK406, $BO$8:$BV$8, 0)), 0)</f>
        <v>0.28385416666666663</v>
      </c>
      <c r="CN406" s="6">
        <f t="shared" ca="1" si="128"/>
        <v>5</v>
      </c>
      <c r="CO406" s="118">
        <f ca="1">SUMIF($CN$9:$CN406, $CN406, $CL$9:$CL$9)</f>
        <v>74.937499999999972</v>
      </c>
      <c r="CP406" s="140" t="str">
        <f ca="1">IFERROR(INDEX('Current Jobs'!$W$11:$W$510, MATCH($CN406, 'Current Jobs'!$T$11:$T$510, 0)), "")</f>
        <v/>
      </c>
      <c r="CQ406" s="17" t="str">
        <f t="shared" ca="1" si="123"/>
        <v/>
      </c>
      <c r="CR406" s="17" t="str">
        <f t="shared" ca="1" si="125"/>
        <v/>
      </c>
      <c r="CS406" s="17" t="str">
        <f t="shared" ca="1" si="126"/>
        <v/>
      </c>
      <c r="CT406" s="17" t="str">
        <f t="shared" ca="1" si="126"/>
        <v/>
      </c>
      <c r="CV406" s="118" t="str" cm="1">
        <f t="array" aca="1" ref="CV406" ca="1">IF($CN406&gt;$CV$6, "", IFERROR(INDEX($BO$4:$BV$4, $BN$4, MATCH($CK406, $BO$8:$BV$8, 0)), 0))</f>
        <v/>
      </c>
      <c r="CX406" s="118" t="str">
        <f t="shared" ca="1" si="127"/>
        <v/>
      </c>
    </row>
    <row r="407" spans="88:102" hidden="1" x14ac:dyDescent="0.25">
      <c r="CJ407" s="89">
        <f t="shared" ca="1" si="124"/>
        <v>45062</v>
      </c>
      <c r="CK407" s="17" t="str">
        <f t="shared" ca="1" si="122"/>
        <v>Tue</v>
      </c>
      <c r="CL407" s="118" cm="1">
        <f t="array" aca="1" ref="CL407" ca="1">IFERROR(INDEX($BO$6:$BV$6, $BN$6, MATCH($CK407, $BO$8:$BV$8, 0)), 0)</f>
        <v>0.28385416666666663</v>
      </c>
      <c r="CN407" s="6">
        <f t="shared" ca="1" si="128"/>
        <v>5</v>
      </c>
      <c r="CO407" s="118">
        <f ca="1">SUMIF($CN$9:$CN407, $CN407, $CL$9:$CL$9)</f>
        <v>75.221354166666643</v>
      </c>
      <c r="CP407" s="140" t="str">
        <f ca="1">IFERROR(INDEX('Current Jobs'!$W$11:$W$510, MATCH($CN407, 'Current Jobs'!$T$11:$T$510, 0)), "")</f>
        <v/>
      </c>
      <c r="CQ407" s="17" t="str">
        <f t="shared" ca="1" si="123"/>
        <v/>
      </c>
      <c r="CR407" s="17" t="str">
        <f t="shared" ca="1" si="125"/>
        <v/>
      </c>
      <c r="CS407" s="17" t="str">
        <f t="shared" ca="1" si="126"/>
        <v/>
      </c>
      <c r="CT407" s="17" t="str">
        <f t="shared" ca="1" si="126"/>
        <v/>
      </c>
      <c r="CV407" s="118" t="str" cm="1">
        <f t="array" aca="1" ref="CV407" ca="1">IF($CN407&gt;$CV$6, "", IFERROR(INDEX($BO$4:$BV$4, $BN$4, MATCH($CK407, $BO$8:$BV$8, 0)), 0))</f>
        <v/>
      </c>
      <c r="CX407" s="118" t="str">
        <f t="shared" ca="1" si="127"/>
        <v/>
      </c>
    </row>
    <row r="408" spans="88:102" hidden="1" x14ac:dyDescent="0.25">
      <c r="CJ408" s="89">
        <f t="shared" ca="1" si="124"/>
        <v>45063</v>
      </c>
      <c r="CK408" s="17" t="str">
        <f t="shared" ca="1" si="122"/>
        <v>Wed</v>
      </c>
      <c r="CL408" s="118" cm="1">
        <f t="array" aca="1" ref="CL408" ca="1">IFERROR(INDEX($BO$6:$BV$6, $BN$6, MATCH($CK408, $BO$8:$BV$8, 0)), 0)</f>
        <v>0.28385416666666663</v>
      </c>
      <c r="CN408" s="6">
        <f t="shared" ca="1" si="128"/>
        <v>5</v>
      </c>
      <c r="CO408" s="118">
        <f ca="1">SUMIF($CN$9:$CN408, $CN408, $CL$9:$CL$9)</f>
        <v>75.505208333333314</v>
      </c>
      <c r="CP408" s="140" t="str">
        <f ca="1">IFERROR(INDEX('Current Jobs'!$W$11:$W$510, MATCH($CN408, 'Current Jobs'!$T$11:$T$510, 0)), "")</f>
        <v/>
      </c>
      <c r="CQ408" s="17" t="str">
        <f t="shared" ca="1" si="123"/>
        <v/>
      </c>
      <c r="CR408" s="17" t="str">
        <f t="shared" ca="1" si="125"/>
        <v/>
      </c>
      <c r="CS408" s="17" t="str">
        <f t="shared" ca="1" si="126"/>
        <v/>
      </c>
      <c r="CT408" s="17" t="str">
        <f t="shared" ca="1" si="126"/>
        <v/>
      </c>
      <c r="CV408" s="118" t="str" cm="1">
        <f t="array" aca="1" ref="CV408" ca="1">IF($CN408&gt;$CV$6, "", IFERROR(INDEX($BO$4:$BV$4, $BN$4, MATCH($CK408, $BO$8:$BV$8, 0)), 0))</f>
        <v/>
      </c>
      <c r="CX408" s="118" t="str">
        <f t="shared" ca="1" si="127"/>
        <v/>
      </c>
    </row>
    <row r="409" spans="88:102" hidden="1" x14ac:dyDescent="0.25">
      <c r="CJ409" s="89">
        <f t="shared" ca="1" si="124"/>
        <v>45064</v>
      </c>
      <c r="CK409" s="17" t="str">
        <f t="shared" ca="1" si="122"/>
        <v>Thu</v>
      </c>
      <c r="CL409" s="118" cm="1">
        <f t="array" aca="1" ref="CL409" ca="1">IFERROR(INDEX($BO$6:$BV$6, $BN$6, MATCH($CK409, $BO$8:$BV$8, 0)), 0)</f>
        <v>0.28385416666666663</v>
      </c>
      <c r="CN409" s="6">
        <f t="shared" ca="1" si="128"/>
        <v>5</v>
      </c>
      <c r="CO409" s="118">
        <f ca="1">SUMIF($CN$9:$CN409, $CN409, $CL$9:$CL$9)</f>
        <v>75.789062499999986</v>
      </c>
      <c r="CP409" s="140" t="str">
        <f ca="1">IFERROR(INDEX('Current Jobs'!$W$11:$W$510, MATCH($CN409, 'Current Jobs'!$T$11:$T$510, 0)), "")</f>
        <v/>
      </c>
      <c r="CQ409" s="17" t="str">
        <f t="shared" ca="1" si="123"/>
        <v/>
      </c>
      <c r="CR409" s="17" t="str">
        <f t="shared" ca="1" si="125"/>
        <v/>
      </c>
      <c r="CS409" s="17" t="str">
        <f t="shared" ca="1" si="126"/>
        <v/>
      </c>
      <c r="CT409" s="17" t="str">
        <f t="shared" ca="1" si="126"/>
        <v/>
      </c>
      <c r="CV409" s="118" t="str" cm="1">
        <f t="array" aca="1" ref="CV409" ca="1">IF($CN409&gt;$CV$6, "", IFERROR(INDEX($BO$4:$BV$4, $BN$4, MATCH($CK409, $BO$8:$BV$8, 0)), 0))</f>
        <v/>
      </c>
      <c r="CX409" s="118" t="str">
        <f t="shared" ca="1" si="127"/>
        <v/>
      </c>
    </row>
    <row r="410" spans="88:102" hidden="1" x14ac:dyDescent="0.25">
      <c r="CJ410" s="89">
        <f t="shared" ca="1" si="124"/>
        <v>45065</v>
      </c>
      <c r="CK410" s="17" t="str">
        <f t="shared" ca="1" si="122"/>
        <v>Fri</v>
      </c>
      <c r="CL410" s="118" cm="1">
        <f t="array" aca="1" ref="CL410" ca="1">IFERROR(INDEX($BO$6:$BV$6, $BN$6, MATCH($CK410, $BO$8:$BV$8, 0)), 0)</f>
        <v>0.28385416666666663</v>
      </c>
      <c r="CN410" s="6">
        <f t="shared" ca="1" si="128"/>
        <v>5</v>
      </c>
      <c r="CO410" s="118">
        <f ca="1">SUMIF($CN$9:$CN410, $CN410, $CL$9:$CL$9)</f>
        <v>76.072916666666657</v>
      </c>
      <c r="CP410" s="140" t="str">
        <f ca="1">IFERROR(INDEX('Current Jobs'!$W$11:$W$510, MATCH($CN410, 'Current Jobs'!$T$11:$T$510, 0)), "")</f>
        <v/>
      </c>
      <c r="CQ410" s="17" t="str">
        <f t="shared" ca="1" si="123"/>
        <v/>
      </c>
      <c r="CR410" s="17" t="str">
        <f t="shared" ca="1" si="125"/>
        <v/>
      </c>
      <c r="CS410" s="17" t="str">
        <f t="shared" ca="1" si="126"/>
        <v/>
      </c>
      <c r="CT410" s="17" t="str">
        <f t="shared" ca="1" si="126"/>
        <v/>
      </c>
      <c r="CV410" s="118" t="str" cm="1">
        <f t="array" aca="1" ref="CV410" ca="1">IF($CN410&gt;$CV$6, "", IFERROR(INDEX($BO$4:$BV$4, $BN$4, MATCH($CK410, $BO$8:$BV$8, 0)), 0))</f>
        <v/>
      </c>
      <c r="CX410" s="118" t="str">
        <f t="shared" ca="1" si="127"/>
        <v/>
      </c>
    </row>
    <row r="411" spans="88:102" hidden="1" x14ac:dyDescent="0.25">
      <c r="CJ411" s="89">
        <f t="shared" ca="1" si="124"/>
        <v>45066</v>
      </c>
      <c r="CK411" s="17" t="str">
        <f t="shared" ca="1" si="122"/>
        <v>Sat</v>
      </c>
      <c r="CL411" s="118" cm="1">
        <f t="array" aca="1" ref="CL411" ca="1">IFERROR(INDEX($BO$6:$BV$6, $BN$6, MATCH($CK411, $BO$8:$BV$8, 0)), 0)</f>
        <v>0</v>
      </c>
      <c r="CN411" s="6">
        <f t="shared" ca="1" si="128"/>
        <v>5</v>
      </c>
      <c r="CO411" s="118">
        <f ca="1">SUMIF($CN$9:$CN411, $CN411, $CL$9:$CL$9)</f>
        <v>76.072916666666657</v>
      </c>
      <c r="CP411" s="140" t="str">
        <f ca="1">IFERROR(INDEX('Current Jobs'!$W$11:$W$510, MATCH($CN411, 'Current Jobs'!$T$11:$T$510, 0)), "")</f>
        <v/>
      </c>
      <c r="CQ411" s="17" t="str">
        <f t="shared" ca="1" si="123"/>
        <v/>
      </c>
      <c r="CR411" s="17" t="str">
        <f t="shared" ca="1" si="125"/>
        <v/>
      </c>
      <c r="CS411" s="17" t="str">
        <f t="shared" ca="1" si="126"/>
        <v/>
      </c>
      <c r="CT411" s="17" t="str">
        <f t="shared" ca="1" si="126"/>
        <v/>
      </c>
      <c r="CV411" s="118" t="str" cm="1">
        <f t="array" aca="1" ref="CV411" ca="1">IF($CN411&gt;$CV$6, "", IFERROR(INDEX($BO$4:$BV$4, $BN$4, MATCH($CK411, $BO$8:$BV$8, 0)), 0))</f>
        <v/>
      </c>
      <c r="CX411" s="118" t="str">
        <f t="shared" ca="1" si="127"/>
        <v/>
      </c>
    </row>
    <row r="412" spans="88:102" hidden="1" x14ac:dyDescent="0.25">
      <c r="CJ412" s="89">
        <f t="shared" ca="1" si="124"/>
        <v>45067</v>
      </c>
      <c r="CK412" s="17" t="str">
        <f t="shared" ca="1" si="122"/>
        <v>Sun</v>
      </c>
      <c r="CL412" s="118" cm="1">
        <f t="array" aca="1" ref="CL412" ca="1">IFERROR(INDEX($BO$6:$BV$6, $BN$6, MATCH($CK412, $BO$8:$BV$8, 0)), 0)</f>
        <v>0</v>
      </c>
      <c r="CN412" s="6">
        <f t="shared" ca="1" si="128"/>
        <v>5</v>
      </c>
      <c r="CO412" s="118">
        <f ca="1">SUMIF($CN$9:$CN412, $CN412, $CL$9:$CL$9)</f>
        <v>76.072916666666657</v>
      </c>
      <c r="CP412" s="140" t="str">
        <f ca="1">IFERROR(INDEX('Current Jobs'!$W$11:$W$510, MATCH($CN412, 'Current Jobs'!$T$11:$T$510, 0)), "")</f>
        <v/>
      </c>
      <c r="CQ412" s="17" t="str">
        <f t="shared" ca="1" si="123"/>
        <v/>
      </c>
      <c r="CR412" s="17" t="str">
        <f t="shared" ca="1" si="125"/>
        <v/>
      </c>
      <c r="CS412" s="17" t="str">
        <f t="shared" ca="1" si="126"/>
        <v/>
      </c>
      <c r="CT412" s="17" t="str">
        <f t="shared" ca="1" si="126"/>
        <v/>
      </c>
      <c r="CV412" s="118" t="str" cm="1">
        <f t="array" aca="1" ref="CV412" ca="1">IF($CN412&gt;$CV$6, "", IFERROR(INDEX($BO$4:$BV$4, $BN$4, MATCH($CK412, $BO$8:$BV$8, 0)), 0))</f>
        <v/>
      </c>
      <c r="CX412" s="118" t="str">
        <f t="shared" ca="1" si="127"/>
        <v/>
      </c>
    </row>
    <row r="413" spans="88:102" hidden="1" x14ac:dyDescent="0.25">
      <c r="CJ413" s="89">
        <f t="shared" ca="1" si="124"/>
        <v>45068</v>
      </c>
      <c r="CK413" s="17" t="str">
        <f t="shared" ca="1" si="122"/>
        <v>Mon</v>
      </c>
      <c r="CL413" s="118" cm="1">
        <f t="array" aca="1" ref="CL413" ca="1">IFERROR(INDEX($BO$6:$BV$6, $BN$6, MATCH($CK413, $BO$8:$BV$8, 0)), 0)</f>
        <v>0.28385416666666663</v>
      </c>
      <c r="CN413" s="6">
        <f t="shared" ca="1" si="128"/>
        <v>5</v>
      </c>
      <c r="CO413" s="118">
        <f ca="1">SUMIF($CN$9:$CN413, $CN413, $CL$9:$CL$9)</f>
        <v>76.356770833333329</v>
      </c>
      <c r="CP413" s="140" t="str">
        <f ca="1">IFERROR(INDEX('Current Jobs'!$W$11:$W$510, MATCH($CN413, 'Current Jobs'!$T$11:$T$510, 0)), "")</f>
        <v/>
      </c>
      <c r="CQ413" s="17" t="str">
        <f t="shared" ca="1" si="123"/>
        <v/>
      </c>
      <c r="CR413" s="17" t="str">
        <f t="shared" ca="1" si="125"/>
        <v/>
      </c>
      <c r="CS413" s="17" t="str">
        <f t="shared" ca="1" si="126"/>
        <v/>
      </c>
      <c r="CT413" s="17" t="str">
        <f t="shared" ca="1" si="126"/>
        <v/>
      </c>
      <c r="CV413" s="118" t="str" cm="1">
        <f t="array" aca="1" ref="CV413" ca="1">IF($CN413&gt;$CV$6, "", IFERROR(INDEX($BO$4:$BV$4, $BN$4, MATCH($CK413, $BO$8:$BV$8, 0)), 0))</f>
        <v/>
      </c>
      <c r="CX413" s="118" t="str">
        <f t="shared" ca="1" si="127"/>
        <v/>
      </c>
    </row>
    <row r="414" spans="88:102" hidden="1" x14ac:dyDescent="0.25">
      <c r="CJ414" s="89">
        <f t="shared" ca="1" si="124"/>
        <v>45069</v>
      </c>
      <c r="CK414" s="17" t="str">
        <f t="shared" ca="1" si="122"/>
        <v>Tue</v>
      </c>
      <c r="CL414" s="118" cm="1">
        <f t="array" aca="1" ref="CL414" ca="1">IFERROR(INDEX($BO$6:$BV$6, $BN$6, MATCH($CK414, $BO$8:$BV$8, 0)), 0)</f>
        <v>0.28385416666666663</v>
      </c>
      <c r="CN414" s="6">
        <f t="shared" ca="1" si="128"/>
        <v>5</v>
      </c>
      <c r="CO414" s="118">
        <f ca="1">SUMIF($CN$9:$CN414, $CN414, $CL$9:$CL$9)</f>
        <v>76.640625</v>
      </c>
      <c r="CP414" s="140" t="str">
        <f ca="1">IFERROR(INDEX('Current Jobs'!$W$11:$W$510, MATCH($CN414, 'Current Jobs'!$T$11:$T$510, 0)), "")</f>
        <v/>
      </c>
      <c r="CQ414" s="17" t="str">
        <f t="shared" ca="1" si="123"/>
        <v/>
      </c>
      <c r="CR414" s="17" t="str">
        <f t="shared" ca="1" si="125"/>
        <v/>
      </c>
      <c r="CS414" s="17" t="str">
        <f t="shared" ca="1" si="126"/>
        <v/>
      </c>
      <c r="CT414" s="17" t="str">
        <f t="shared" ca="1" si="126"/>
        <v/>
      </c>
      <c r="CV414" s="118" t="str" cm="1">
        <f t="array" aca="1" ref="CV414" ca="1">IF($CN414&gt;$CV$6, "", IFERROR(INDEX($BO$4:$BV$4, $BN$4, MATCH($CK414, $BO$8:$BV$8, 0)), 0))</f>
        <v/>
      </c>
      <c r="CX414" s="118" t="str">
        <f t="shared" ca="1" si="127"/>
        <v/>
      </c>
    </row>
    <row r="415" spans="88:102" hidden="1" x14ac:dyDescent="0.25">
      <c r="CJ415" s="89">
        <f t="shared" ca="1" si="124"/>
        <v>45070</v>
      </c>
      <c r="CK415" s="17" t="str">
        <f t="shared" ca="1" si="122"/>
        <v>Wed</v>
      </c>
      <c r="CL415" s="118" cm="1">
        <f t="array" aca="1" ref="CL415" ca="1">IFERROR(INDEX($BO$6:$BV$6, $BN$6, MATCH($CK415, $BO$8:$BV$8, 0)), 0)</f>
        <v>0.28385416666666663</v>
      </c>
      <c r="CN415" s="6">
        <f t="shared" ca="1" si="128"/>
        <v>5</v>
      </c>
      <c r="CO415" s="118">
        <f ca="1">SUMIF($CN$9:$CN415, $CN415, $CL$9:$CL$9)</f>
        <v>76.924479166666671</v>
      </c>
      <c r="CP415" s="140" t="str">
        <f ca="1">IFERROR(INDEX('Current Jobs'!$W$11:$W$510, MATCH($CN415, 'Current Jobs'!$T$11:$T$510, 0)), "")</f>
        <v/>
      </c>
      <c r="CQ415" s="17" t="str">
        <f t="shared" ca="1" si="123"/>
        <v/>
      </c>
      <c r="CR415" s="17" t="str">
        <f t="shared" ca="1" si="125"/>
        <v/>
      </c>
      <c r="CS415" s="17" t="str">
        <f t="shared" ca="1" si="126"/>
        <v/>
      </c>
      <c r="CT415" s="17" t="str">
        <f t="shared" ca="1" si="126"/>
        <v/>
      </c>
      <c r="CV415" s="118" t="str" cm="1">
        <f t="array" aca="1" ref="CV415" ca="1">IF($CN415&gt;$CV$6, "", IFERROR(INDEX($BO$4:$BV$4, $BN$4, MATCH($CK415, $BO$8:$BV$8, 0)), 0))</f>
        <v/>
      </c>
      <c r="CX415" s="118" t="str">
        <f t="shared" ca="1" si="127"/>
        <v/>
      </c>
    </row>
    <row r="416" spans="88:102" hidden="1" x14ac:dyDescent="0.25">
      <c r="CJ416" s="89">
        <f t="shared" ca="1" si="124"/>
        <v>45071</v>
      </c>
      <c r="CK416" s="17" t="str">
        <f t="shared" ca="1" si="122"/>
        <v>Thu</v>
      </c>
      <c r="CL416" s="118" cm="1">
        <f t="array" aca="1" ref="CL416" ca="1">IFERROR(INDEX($BO$6:$BV$6, $BN$6, MATCH($CK416, $BO$8:$BV$8, 0)), 0)</f>
        <v>0.28385416666666663</v>
      </c>
      <c r="CN416" s="6">
        <f t="shared" ca="1" si="128"/>
        <v>5</v>
      </c>
      <c r="CO416" s="118">
        <f ca="1">SUMIF($CN$9:$CN416, $CN416, $CL$9:$CL$9)</f>
        <v>77.208333333333343</v>
      </c>
      <c r="CP416" s="140" t="str">
        <f ca="1">IFERROR(INDEX('Current Jobs'!$W$11:$W$510, MATCH($CN416, 'Current Jobs'!$T$11:$T$510, 0)), "")</f>
        <v/>
      </c>
      <c r="CQ416" s="17" t="str">
        <f t="shared" ca="1" si="123"/>
        <v/>
      </c>
      <c r="CR416" s="17" t="str">
        <f t="shared" ca="1" si="125"/>
        <v/>
      </c>
      <c r="CS416" s="17" t="str">
        <f t="shared" ca="1" si="126"/>
        <v/>
      </c>
      <c r="CT416" s="17" t="str">
        <f t="shared" ca="1" si="126"/>
        <v/>
      </c>
      <c r="CV416" s="118" t="str" cm="1">
        <f t="array" aca="1" ref="CV416" ca="1">IF($CN416&gt;$CV$6, "", IFERROR(INDEX($BO$4:$BV$4, $BN$4, MATCH($CK416, $BO$8:$BV$8, 0)), 0))</f>
        <v/>
      </c>
      <c r="CX416" s="118" t="str">
        <f t="shared" ca="1" si="127"/>
        <v/>
      </c>
    </row>
    <row r="417" spans="88:102" hidden="1" x14ac:dyDescent="0.25">
      <c r="CJ417" s="89">
        <f t="shared" ca="1" si="124"/>
        <v>45072</v>
      </c>
      <c r="CK417" s="17" t="str">
        <f t="shared" ca="1" si="122"/>
        <v>Fri</v>
      </c>
      <c r="CL417" s="118" cm="1">
        <f t="array" aca="1" ref="CL417" ca="1">IFERROR(INDEX($BO$6:$BV$6, $BN$6, MATCH($CK417, $BO$8:$BV$8, 0)), 0)</f>
        <v>0.28385416666666663</v>
      </c>
      <c r="CN417" s="6">
        <f t="shared" ca="1" si="128"/>
        <v>5</v>
      </c>
      <c r="CO417" s="118">
        <f ca="1">SUMIF($CN$9:$CN417, $CN417, $CL$9:$CL$9)</f>
        <v>77.492187500000014</v>
      </c>
      <c r="CP417" s="140" t="str">
        <f ca="1">IFERROR(INDEX('Current Jobs'!$W$11:$W$510, MATCH($CN417, 'Current Jobs'!$T$11:$T$510, 0)), "")</f>
        <v/>
      </c>
      <c r="CQ417" s="17" t="str">
        <f t="shared" ca="1" si="123"/>
        <v/>
      </c>
      <c r="CR417" s="17" t="str">
        <f t="shared" ca="1" si="125"/>
        <v/>
      </c>
      <c r="CS417" s="17" t="str">
        <f t="shared" ca="1" si="126"/>
        <v/>
      </c>
      <c r="CT417" s="17" t="str">
        <f t="shared" ca="1" si="126"/>
        <v/>
      </c>
      <c r="CV417" s="118" t="str" cm="1">
        <f t="array" aca="1" ref="CV417" ca="1">IF($CN417&gt;$CV$6, "", IFERROR(INDEX($BO$4:$BV$4, $BN$4, MATCH($CK417, $BO$8:$BV$8, 0)), 0))</f>
        <v/>
      </c>
      <c r="CX417" s="118" t="str">
        <f t="shared" ca="1" si="127"/>
        <v/>
      </c>
    </row>
    <row r="418" spans="88:102" hidden="1" x14ac:dyDescent="0.25">
      <c r="CJ418" s="89">
        <f t="shared" ca="1" si="124"/>
        <v>45073</v>
      </c>
      <c r="CK418" s="17" t="str">
        <f t="shared" ca="1" si="122"/>
        <v>Sat</v>
      </c>
      <c r="CL418" s="118" cm="1">
        <f t="array" aca="1" ref="CL418" ca="1">IFERROR(INDEX($BO$6:$BV$6, $BN$6, MATCH($CK418, $BO$8:$BV$8, 0)), 0)</f>
        <v>0</v>
      </c>
      <c r="CN418" s="6">
        <f t="shared" ca="1" si="128"/>
        <v>5</v>
      </c>
      <c r="CO418" s="118">
        <f ca="1">SUMIF($CN$9:$CN418, $CN418, $CL$9:$CL$9)</f>
        <v>77.492187500000014</v>
      </c>
      <c r="CP418" s="140" t="str">
        <f ca="1">IFERROR(INDEX('Current Jobs'!$W$11:$W$510, MATCH($CN418, 'Current Jobs'!$T$11:$T$510, 0)), "")</f>
        <v/>
      </c>
      <c r="CQ418" s="17" t="str">
        <f t="shared" ca="1" si="123"/>
        <v/>
      </c>
      <c r="CR418" s="17" t="str">
        <f t="shared" ca="1" si="125"/>
        <v/>
      </c>
      <c r="CS418" s="17" t="str">
        <f t="shared" ca="1" si="126"/>
        <v/>
      </c>
      <c r="CT418" s="17" t="str">
        <f t="shared" ca="1" si="126"/>
        <v/>
      </c>
      <c r="CV418" s="118" t="str" cm="1">
        <f t="array" aca="1" ref="CV418" ca="1">IF($CN418&gt;$CV$6, "", IFERROR(INDEX($BO$4:$BV$4, $BN$4, MATCH($CK418, $BO$8:$BV$8, 0)), 0))</f>
        <v/>
      </c>
      <c r="CX418" s="118" t="str">
        <f t="shared" ca="1" si="127"/>
        <v/>
      </c>
    </row>
    <row r="419" spans="88:102" hidden="1" x14ac:dyDescent="0.25">
      <c r="CJ419" s="89">
        <f t="shared" ca="1" si="124"/>
        <v>45074</v>
      </c>
      <c r="CK419" s="17" t="str">
        <f t="shared" ca="1" si="122"/>
        <v>Sun</v>
      </c>
      <c r="CL419" s="118" cm="1">
        <f t="array" aca="1" ref="CL419" ca="1">IFERROR(INDEX($BO$6:$BV$6, $BN$6, MATCH($CK419, $BO$8:$BV$8, 0)), 0)</f>
        <v>0</v>
      </c>
      <c r="CN419" s="6">
        <f t="shared" ca="1" si="128"/>
        <v>5</v>
      </c>
      <c r="CO419" s="118">
        <f ca="1">SUMIF($CN$9:$CN419, $CN419, $CL$9:$CL$9)</f>
        <v>77.492187500000014</v>
      </c>
      <c r="CP419" s="140" t="str">
        <f ca="1">IFERROR(INDEX('Current Jobs'!$W$11:$W$510, MATCH($CN419, 'Current Jobs'!$T$11:$T$510, 0)), "")</f>
        <v/>
      </c>
      <c r="CQ419" s="17" t="str">
        <f t="shared" ca="1" si="123"/>
        <v/>
      </c>
      <c r="CR419" s="17" t="str">
        <f t="shared" ca="1" si="125"/>
        <v/>
      </c>
      <c r="CS419" s="17" t="str">
        <f t="shared" ca="1" si="126"/>
        <v/>
      </c>
      <c r="CT419" s="17" t="str">
        <f t="shared" ca="1" si="126"/>
        <v/>
      </c>
      <c r="CV419" s="118" t="str" cm="1">
        <f t="array" aca="1" ref="CV419" ca="1">IF($CN419&gt;$CV$6, "", IFERROR(INDEX($BO$4:$BV$4, $BN$4, MATCH($CK419, $BO$8:$BV$8, 0)), 0))</f>
        <v/>
      </c>
      <c r="CX419" s="118" t="str">
        <f t="shared" ca="1" si="127"/>
        <v/>
      </c>
    </row>
    <row r="420" spans="88:102" hidden="1" x14ac:dyDescent="0.25">
      <c r="CJ420" s="89">
        <f t="shared" ca="1" si="124"/>
        <v>45075</v>
      </c>
      <c r="CK420" s="17" t="str">
        <f t="shared" ca="1" si="122"/>
        <v>Bank Hol</v>
      </c>
      <c r="CL420" s="118" cm="1">
        <f t="array" aca="1" ref="CL420" ca="1">IFERROR(INDEX($BO$6:$BV$6, $BN$6, MATCH($CK420, $BO$8:$BV$8, 0)), 0)</f>
        <v>0</v>
      </c>
      <c r="CN420" s="6">
        <f t="shared" ca="1" si="128"/>
        <v>5</v>
      </c>
      <c r="CO420" s="118">
        <f ca="1">SUMIF($CN$9:$CN420, $CN420, $CL$9:$CL$9)</f>
        <v>77.492187500000014</v>
      </c>
      <c r="CP420" s="140" t="str">
        <f ca="1">IFERROR(INDEX('Current Jobs'!$W$11:$W$510, MATCH($CN420, 'Current Jobs'!$T$11:$T$510, 0)), "")</f>
        <v/>
      </c>
      <c r="CQ420" s="17" t="str">
        <f t="shared" ca="1" si="123"/>
        <v/>
      </c>
      <c r="CR420" s="17" t="str">
        <f t="shared" ca="1" si="125"/>
        <v/>
      </c>
      <c r="CS420" s="17" t="str">
        <f t="shared" ca="1" si="126"/>
        <v/>
      </c>
      <c r="CT420" s="17" t="str">
        <f t="shared" ca="1" si="126"/>
        <v/>
      </c>
      <c r="CV420" s="118" t="str" cm="1">
        <f t="array" aca="1" ref="CV420" ca="1">IF($CN420&gt;$CV$6, "", IFERROR(INDEX($BO$4:$BV$4, $BN$4, MATCH($CK420, $BO$8:$BV$8, 0)), 0))</f>
        <v/>
      </c>
      <c r="CX420" s="118" t="str">
        <f t="shared" ca="1" si="127"/>
        <v/>
      </c>
    </row>
    <row r="421" spans="88:102" hidden="1" x14ac:dyDescent="0.25">
      <c r="CJ421" s="89">
        <f t="shared" ca="1" si="124"/>
        <v>45076</v>
      </c>
      <c r="CK421" s="17" t="str">
        <f t="shared" ca="1" si="122"/>
        <v>Tue</v>
      </c>
      <c r="CL421" s="118" cm="1">
        <f t="array" aca="1" ref="CL421" ca="1">IFERROR(INDEX($BO$6:$BV$6, $BN$6, MATCH($CK421, $BO$8:$BV$8, 0)), 0)</f>
        <v>0.28385416666666663</v>
      </c>
      <c r="CN421" s="6">
        <f t="shared" ca="1" si="128"/>
        <v>5</v>
      </c>
      <c r="CO421" s="118">
        <f ca="1">SUMIF($CN$9:$CN421, $CN421, $CL$9:$CL$9)</f>
        <v>77.776041666666686</v>
      </c>
      <c r="CP421" s="140" t="str">
        <f ca="1">IFERROR(INDEX('Current Jobs'!$W$11:$W$510, MATCH($CN421, 'Current Jobs'!$T$11:$T$510, 0)), "")</f>
        <v/>
      </c>
      <c r="CQ421" s="17" t="str">
        <f t="shared" ca="1" si="123"/>
        <v/>
      </c>
      <c r="CR421" s="17" t="str">
        <f t="shared" ca="1" si="125"/>
        <v/>
      </c>
      <c r="CS421" s="17" t="str">
        <f t="shared" ca="1" si="126"/>
        <v/>
      </c>
      <c r="CT421" s="17" t="str">
        <f t="shared" ca="1" si="126"/>
        <v/>
      </c>
      <c r="CV421" s="118" t="str" cm="1">
        <f t="array" aca="1" ref="CV421" ca="1">IF($CN421&gt;$CV$6, "", IFERROR(INDEX($BO$4:$BV$4, $BN$4, MATCH($CK421, $BO$8:$BV$8, 0)), 0))</f>
        <v/>
      </c>
      <c r="CX421" s="118" t="str">
        <f t="shared" ca="1" si="127"/>
        <v/>
      </c>
    </row>
    <row r="422" spans="88:102" hidden="1" x14ac:dyDescent="0.25">
      <c r="CJ422" s="89">
        <f t="shared" ca="1" si="124"/>
        <v>45077</v>
      </c>
      <c r="CK422" s="17" t="str">
        <f t="shared" ca="1" si="122"/>
        <v>Wed</v>
      </c>
      <c r="CL422" s="118" cm="1">
        <f t="array" aca="1" ref="CL422" ca="1">IFERROR(INDEX($BO$6:$BV$6, $BN$6, MATCH($CK422, $BO$8:$BV$8, 0)), 0)</f>
        <v>0.28385416666666663</v>
      </c>
      <c r="CN422" s="6">
        <f t="shared" ca="1" si="128"/>
        <v>5</v>
      </c>
      <c r="CO422" s="118">
        <f ca="1">SUMIF($CN$9:$CN422, $CN422, $CL$9:$CL$9)</f>
        <v>78.059895833333357</v>
      </c>
      <c r="CP422" s="140" t="str">
        <f ca="1">IFERROR(INDEX('Current Jobs'!$W$11:$W$510, MATCH($CN422, 'Current Jobs'!$T$11:$T$510, 0)), "")</f>
        <v/>
      </c>
      <c r="CQ422" s="17" t="str">
        <f t="shared" ca="1" si="123"/>
        <v/>
      </c>
      <c r="CR422" s="17" t="str">
        <f t="shared" ca="1" si="125"/>
        <v/>
      </c>
      <c r="CS422" s="17" t="str">
        <f t="shared" ca="1" si="126"/>
        <v/>
      </c>
      <c r="CT422" s="17" t="str">
        <f t="shared" ca="1" si="126"/>
        <v/>
      </c>
      <c r="CV422" s="118" t="str" cm="1">
        <f t="array" aca="1" ref="CV422" ca="1">IF($CN422&gt;$CV$6, "", IFERROR(INDEX($BO$4:$BV$4, $BN$4, MATCH($CK422, $BO$8:$BV$8, 0)), 0))</f>
        <v/>
      </c>
      <c r="CX422" s="118" t="str">
        <f t="shared" ca="1" si="127"/>
        <v/>
      </c>
    </row>
    <row r="423" spans="88:102" hidden="1" x14ac:dyDescent="0.25">
      <c r="CJ423" s="89">
        <f t="shared" ca="1" si="124"/>
        <v>45078</v>
      </c>
      <c r="CK423" s="17" t="str">
        <f t="shared" ca="1" si="122"/>
        <v>Thu</v>
      </c>
      <c r="CL423" s="118" cm="1">
        <f t="array" aca="1" ref="CL423" ca="1">IFERROR(INDEX($BO$6:$BV$6, $BN$6, MATCH($CK423, $BO$8:$BV$8, 0)), 0)</f>
        <v>0.28385416666666663</v>
      </c>
      <c r="CN423" s="6">
        <f t="shared" ca="1" si="128"/>
        <v>5</v>
      </c>
      <c r="CO423" s="118">
        <f ca="1">SUMIF($CN$9:$CN423, $CN423, $CL$9:$CL$9)</f>
        <v>78.343750000000028</v>
      </c>
      <c r="CP423" s="140" t="str">
        <f ca="1">IFERROR(INDEX('Current Jobs'!$W$11:$W$510, MATCH($CN423, 'Current Jobs'!$T$11:$T$510, 0)), "")</f>
        <v/>
      </c>
      <c r="CQ423" s="17" t="str">
        <f t="shared" ca="1" si="123"/>
        <v/>
      </c>
      <c r="CR423" s="17" t="str">
        <f t="shared" ca="1" si="125"/>
        <v/>
      </c>
      <c r="CS423" s="17" t="str">
        <f t="shared" ca="1" si="126"/>
        <v/>
      </c>
      <c r="CT423" s="17" t="str">
        <f t="shared" ca="1" si="126"/>
        <v/>
      </c>
      <c r="CV423" s="118" t="str" cm="1">
        <f t="array" aca="1" ref="CV423" ca="1">IF($CN423&gt;$CV$6, "", IFERROR(INDEX($BO$4:$BV$4, $BN$4, MATCH($CK423, $BO$8:$BV$8, 0)), 0))</f>
        <v/>
      </c>
      <c r="CX423" s="118" t="str">
        <f t="shared" ca="1" si="127"/>
        <v/>
      </c>
    </row>
    <row r="424" spans="88:102" hidden="1" x14ac:dyDescent="0.25">
      <c r="CJ424" s="89">
        <f t="shared" ca="1" si="124"/>
        <v>45079</v>
      </c>
      <c r="CK424" s="17" t="str">
        <f t="shared" ca="1" si="122"/>
        <v>Fri</v>
      </c>
      <c r="CL424" s="118" cm="1">
        <f t="array" aca="1" ref="CL424" ca="1">IFERROR(INDEX($BO$6:$BV$6, $BN$6, MATCH($CK424, $BO$8:$BV$8, 0)), 0)</f>
        <v>0.28385416666666663</v>
      </c>
      <c r="CN424" s="6">
        <f t="shared" ca="1" si="128"/>
        <v>5</v>
      </c>
      <c r="CO424" s="118">
        <f ca="1">SUMIF($CN$9:$CN424, $CN424, $CL$9:$CL$9)</f>
        <v>78.6276041666667</v>
      </c>
      <c r="CP424" s="140" t="str">
        <f ca="1">IFERROR(INDEX('Current Jobs'!$W$11:$W$510, MATCH($CN424, 'Current Jobs'!$T$11:$T$510, 0)), "")</f>
        <v/>
      </c>
      <c r="CQ424" s="17" t="str">
        <f t="shared" ca="1" si="123"/>
        <v/>
      </c>
      <c r="CR424" s="17" t="str">
        <f t="shared" ca="1" si="125"/>
        <v/>
      </c>
      <c r="CS424" s="17" t="str">
        <f t="shared" ca="1" si="126"/>
        <v/>
      </c>
      <c r="CT424" s="17" t="str">
        <f t="shared" ca="1" si="126"/>
        <v/>
      </c>
      <c r="CV424" s="118" t="str" cm="1">
        <f t="array" aca="1" ref="CV424" ca="1">IF($CN424&gt;$CV$6, "", IFERROR(INDEX($BO$4:$BV$4, $BN$4, MATCH($CK424, $BO$8:$BV$8, 0)), 0))</f>
        <v/>
      </c>
      <c r="CX424" s="118" t="str">
        <f t="shared" ca="1" si="127"/>
        <v/>
      </c>
    </row>
    <row r="425" spans="88:102" hidden="1" x14ac:dyDescent="0.25">
      <c r="CJ425" s="89">
        <f t="shared" ca="1" si="124"/>
        <v>45080</v>
      </c>
      <c r="CK425" s="17" t="str">
        <f t="shared" ca="1" si="122"/>
        <v>Sat</v>
      </c>
      <c r="CL425" s="118" cm="1">
        <f t="array" aca="1" ref="CL425" ca="1">IFERROR(INDEX($BO$6:$BV$6, $BN$6, MATCH($CK425, $BO$8:$BV$8, 0)), 0)</f>
        <v>0</v>
      </c>
      <c r="CN425" s="6">
        <f t="shared" ca="1" si="128"/>
        <v>5</v>
      </c>
      <c r="CO425" s="118">
        <f ca="1">SUMIF($CN$9:$CN425, $CN425, $CL$9:$CL$9)</f>
        <v>78.6276041666667</v>
      </c>
      <c r="CP425" s="140" t="str">
        <f ca="1">IFERROR(INDEX('Current Jobs'!$W$11:$W$510, MATCH($CN425, 'Current Jobs'!$T$11:$T$510, 0)), "")</f>
        <v/>
      </c>
      <c r="CQ425" s="17" t="str">
        <f t="shared" ca="1" si="123"/>
        <v/>
      </c>
      <c r="CR425" s="17" t="str">
        <f t="shared" ca="1" si="125"/>
        <v/>
      </c>
      <c r="CS425" s="17" t="str">
        <f t="shared" ca="1" si="126"/>
        <v/>
      </c>
      <c r="CT425" s="17" t="str">
        <f t="shared" ca="1" si="126"/>
        <v/>
      </c>
      <c r="CV425" s="118" t="str" cm="1">
        <f t="array" aca="1" ref="CV425" ca="1">IF($CN425&gt;$CV$6, "", IFERROR(INDEX($BO$4:$BV$4, $BN$4, MATCH($CK425, $BO$8:$BV$8, 0)), 0))</f>
        <v/>
      </c>
      <c r="CX425" s="118" t="str">
        <f t="shared" ca="1" si="127"/>
        <v/>
      </c>
    </row>
    <row r="426" spans="88:102" hidden="1" x14ac:dyDescent="0.25">
      <c r="CJ426" s="89">
        <f t="shared" ca="1" si="124"/>
        <v>45081</v>
      </c>
      <c r="CK426" s="17" t="str">
        <f t="shared" ca="1" si="122"/>
        <v>Sun</v>
      </c>
      <c r="CL426" s="118" cm="1">
        <f t="array" aca="1" ref="CL426" ca="1">IFERROR(INDEX($BO$6:$BV$6, $BN$6, MATCH($CK426, $BO$8:$BV$8, 0)), 0)</f>
        <v>0</v>
      </c>
      <c r="CN426" s="6">
        <f t="shared" ca="1" si="128"/>
        <v>5</v>
      </c>
      <c r="CO426" s="118">
        <f ca="1">SUMIF($CN$9:$CN426, $CN426, $CL$9:$CL$9)</f>
        <v>78.6276041666667</v>
      </c>
      <c r="CP426" s="140" t="str">
        <f ca="1">IFERROR(INDEX('Current Jobs'!$W$11:$W$510, MATCH($CN426, 'Current Jobs'!$T$11:$T$510, 0)), "")</f>
        <v/>
      </c>
      <c r="CQ426" s="17" t="str">
        <f t="shared" ca="1" si="123"/>
        <v/>
      </c>
      <c r="CR426" s="17" t="str">
        <f t="shared" ca="1" si="125"/>
        <v/>
      </c>
      <c r="CS426" s="17" t="str">
        <f t="shared" ca="1" si="126"/>
        <v/>
      </c>
      <c r="CT426" s="17" t="str">
        <f t="shared" ca="1" si="126"/>
        <v/>
      </c>
      <c r="CV426" s="118" t="str" cm="1">
        <f t="array" aca="1" ref="CV426" ca="1">IF($CN426&gt;$CV$6, "", IFERROR(INDEX($BO$4:$BV$4, $BN$4, MATCH($CK426, $BO$8:$BV$8, 0)), 0))</f>
        <v/>
      </c>
      <c r="CX426" s="118" t="str">
        <f t="shared" ca="1" si="127"/>
        <v/>
      </c>
    </row>
    <row r="427" spans="88:102" hidden="1" x14ac:dyDescent="0.25">
      <c r="CJ427" s="89">
        <f t="shared" ca="1" si="124"/>
        <v>45082</v>
      </c>
      <c r="CK427" s="17" t="str">
        <f t="shared" ca="1" si="122"/>
        <v>Mon</v>
      </c>
      <c r="CL427" s="118" cm="1">
        <f t="array" aca="1" ref="CL427" ca="1">IFERROR(INDEX($BO$6:$BV$6, $BN$6, MATCH($CK427, $BO$8:$BV$8, 0)), 0)</f>
        <v>0.28385416666666663</v>
      </c>
      <c r="CN427" s="6">
        <f t="shared" ca="1" si="128"/>
        <v>5</v>
      </c>
      <c r="CO427" s="118">
        <f ca="1">SUMIF($CN$9:$CN427, $CN427, $CL$9:$CL$9)</f>
        <v>78.911458333333371</v>
      </c>
      <c r="CP427" s="140" t="str">
        <f ca="1">IFERROR(INDEX('Current Jobs'!$W$11:$W$510, MATCH($CN427, 'Current Jobs'!$T$11:$T$510, 0)), "")</f>
        <v/>
      </c>
      <c r="CQ427" s="17" t="str">
        <f t="shared" ca="1" si="123"/>
        <v/>
      </c>
      <c r="CR427" s="17" t="str">
        <f t="shared" ca="1" si="125"/>
        <v/>
      </c>
      <c r="CS427" s="17" t="str">
        <f t="shared" ca="1" si="126"/>
        <v/>
      </c>
      <c r="CT427" s="17" t="str">
        <f t="shared" ca="1" si="126"/>
        <v/>
      </c>
      <c r="CV427" s="118" t="str" cm="1">
        <f t="array" aca="1" ref="CV427" ca="1">IF($CN427&gt;$CV$6, "", IFERROR(INDEX($BO$4:$BV$4, $BN$4, MATCH($CK427, $BO$8:$BV$8, 0)), 0))</f>
        <v/>
      </c>
      <c r="CX427" s="118" t="str">
        <f t="shared" ca="1" si="127"/>
        <v/>
      </c>
    </row>
    <row r="428" spans="88:102" hidden="1" x14ac:dyDescent="0.25">
      <c r="CJ428" s="89">
        <f t="shared" ca="1" si="124"/>
        <v>45083</v>
      </c>
      <c r="CK428" s="17" t="str">
        <f t="shared" ca="1" si="122"/>
        <v>Tue</v>
      </c>
      <c r="CL428" s="118" cm="1">
        <f t="array" aca="1" ref="CL428" ca="1">IFERROR(INDEX($BO$6:$BV$6, $BN$6, MATCH($CK428, $BO$8:$BV$8, 0)), 0)</f>
        <v>0.28385416666666663</v>
      </c>
      <c r="CN428" s="6">
        <f t="shared" ca="1" si="128"/>
        <v>5</v>
      </c>
      <c r="CO428" s="118">
        <f ca="1">SUMIF($CN$9:$CN428, $CN428, $CL$9:$CL$9)</f>
        <v>79.195312500000043</v>
      </c>
      <c r="CP428" s="140" t="str">
        <f ca="1">IFERROR(INDEX('Current Jobs'!$W$11:$W$510, MATCH($CN428, 'Current Jobs'!$T$11:$T$510, 0)), "")</f>
        <v/>
      </c>
      <c r="CQ428" s="17" t="str">
        <f t="shared" ca="1" si="123"/>
        <v/>
      </c>
      <c r="CR428" s="17" t="str">
        <f t="shared" ca="1" si="125"/>
        <v/>
      </c>
      <c r="CS428" s="17" t="str">
        <f t="shared" ca="1" si="126"/>
        <v/>
      </c>
      <c r="CT428" s="17" t="str">
        <f t="shared" ca="1" si="126"/>
        <v/>
      </c>
      <c r="CV428" s="118" t="str" cm="1">
        <f t="array" aca="1" ref="CV428" ca="1">IF($CN428&gt;$CV$6, "", IFERROR(INDEX($BO$4:$BV$4, $BN$4, MATCH($CK428, $BO$8:$BV$8, 0)), 0))</f>
        <v/>
      </c>
      <c r="CX428" s="118" t="str">
        <f t="shared" ca="1" si="127"/>
        <v/>
      </c>
    </row>
    <row r="429" spans="88:102" hidden="1" x14ac:dyDescent="0.25">
      <c r="CJ429" s="89">
        <f t="shared" ca="1" si="124"/>
        <v>45084</v>
      </c>
      <c r="CK429" s="17" t="str">
        <f t="shared" ca="1" si="122"/>
        <v>Wed</v>
      </c>
      <c r="CL429" s="118" cm="1">
        <f t="array" aca="1" ref="CL429" ca="1">IFERROR(INDEX($BO$6:$BV$6, $BN$6, MATCH($CK429, $BO$8:$BV$8, 0)), 0)</f>
        <v>0.28385416666666663</v>
      </c>
      <c r="CN429" s="6">
        <f t="shared" ca="1" si="128"/>
        <v>5</v>
      </c>
      <c r="CO429" s="118">
        <f ca="1">SUMIF($CN$9:$CN429, $CN429, $CL$9:$CL$9)</f>
        <v>79.479166666666714</v>
      </c>
      <c r="CP429" s="140" t="str">
        <f ca="1">IFERROR(INDEX('Current Jobs'!$W$11:$W$510, MATCH($CN429, 'Current Jobs'!$T$11:$T$510, 0)), "")</f>
        <v/>
      </c>
      <c r="CQ429" s="17" t="str">
        <f t="shared" ca="1" si="123"/>
        <v/>
      </c>
      <c r="CR429" s="17" t="str">
        <f t="shared" ca="1" si="125"/>
        <v/>
      </c>
      <c r="CS429" s="17" t="str">
        <f t="shared" ca="1" si="126"/>
        <v/>
      </c>
      <c r="CT429" s="17" t="str">
        <f t="shared" ca="1" si="126"/>
        <v/>
      </c>
      <c r="CV429" s="118" t="str" cm="1">
        <f t="array" aca="1" ref="CV429" ca="1">IF($CN429&gt;$CV$6, "", IFERROR(INDEX($BO$4:$BV$4, $BN$4, MATCH($CK429, $BO$8:$BV$8, 0)), 0))</f>
        <v/>
      </c>
      <c r="CX429" s="118" t="str">
        <f t="shared" ca="1" si="127"/>
        <v/>
      </c>
    </row>
    <row r="430" spans="88:102" hidden="1" x14ac:dyDescent="0.25">
      <c r="CJ430" s="89">
        <f t="shared" ca="1" si="124"/>
        <v>45085</v>
      </c>
      <c r="CK430" s="17" t="str">
        <f t="shared" ca="1" si="122"/>
        <v>Thu</v>
      </c>
      <c r="CL430" s="118" cm="1">
        <f t="array" aca="1" ref="CL430" ca="1">IFERROR(INDEX($BO$6:$BV$6, $BN$6, MATCH($CK430, $BO$8:$BV$8, 0)), 0)</f>
        <v>0.28385416666666663</v>
      </c>
      <c r="CN430" s="6">
        <f t="shared" ca="1" si="128"/>
        <v>5</v>
      </c>
      <c r="CO430" s="118">
        <f ca="1">SUMIF($CN$9:$CN430, $CN430, $CL$9:$CL$9)</f>
        <v>79.763020833333385</v>
      </c>
      <c r="CP430" s="140" t="str">
        <f ca="1">IFERROR(INDEX('Current Jobs'!$W$11:$W$510, MATCH($CN430, 'Current Jobs'!$T$11:$T$510, 0)), "")</f>
        <v/>
      </c>
      <c r="CQ430" s="17" t="str">
        <f t="shared" ca="1" si="123"/>
        <v/>
      </c>
      <c r="CR430" s="17" t="str">
        <f t="shared" ca="1" si="125"/>
        <v/>
      </c>
      <c r="CS430" s="17" t="str">
        <f t="shared" ca="1" si="126"/>
        <v/>
      </c>
      <c r="CT430" s="17" t="str">
        <f t="shared" ca="1" si="126"/>
        <v/>
      </c>
      <c r="CV430" s="118" t="str" cm="1">
        <f t="array" aca="1" ref="CV430" ca="1">IF($CN430&gt;$CV$6, "", IFERROR(INDEX($BO$4:$BV$4, $BN$4, MATCH($CK430, $BO$8:$BV$8, 0)), 0))</f>
        <v/>
      </c>
      <c r="CX430" s="118" t="str">
        <f t="shared" ca="1" si="127"/>
        <v/>
      </c>
    </row>
    <row r="431" spans="88:102" hidden="1" x14ac:dyDescent="0.25">
      <c r="CJ431" s="89">
        <f t="shared" ca="1" si="124"/>
        <v>45086</v>
      </c>
      <c r="CK431" s="17" t="str">
        <f t="shared" ca="1" si="122"/>
        <v>Fri</v>
      </c>
      <c r="CL431" s="118" cm="1">
        <f t="array" aca="1" ref="CL431" ca="1">IFERROR(INDEX($BO$6:$BV$6, $BN$6, MATCH($CK431, $BO$8:$BV$8, 0)), 0)</f>
        <v>0.28385416666666663</v>
      </c>
      <c r="CN431" s="6">
        <f t="shared" ca="1" si="128"/>
        <v>5</v>
      </c>
      <c r="CO431" s="118">
        <f ca="1">SUMIF($CN$9:$CN431, $CN431, $CL$9:$CL$9)</f>
        <v>80.046875000000057</v>
      </c>
      <c r="CP431" s="140" t="str">
        <f ca="1">IFERROR(INDEX('Current Jobs'!$W$11:$W$510, MATCH($CN431, 'Current Jobs'!$T$11:$T$510, 0)), "")</f>
        <v/>
      </c>
      <c r="CQ431" s="17" t="str">
        <f t="shared" ca="1" si="123"/>
        <v/>
      </c>
      <c r="CR431" s="17" t="str">
        <f t="shared" ca="1" si="125"/>
        <v/>
      </c>
      <c r="CS431" s="17" t="str">
        <f t="shared" ca="1" si="126"/>
        <v/>
      </c>
      <c r="CT431" s="17" t="str">
        <f t="shared" ca="1" si="126"/>
        <v/>
      </c>
      <c r="CV431" s="118" t="str" cm="1">
        <f t="array" aca="1" ref="CV431" ca="1">IF($CN431&gt;$CV$6, "", IFERROR(INDEX($BO$4:$BV$4, $BN$4, MATCH($CK431, $BO$8:$BV$8, 0)), 0))</f>
        <v/>
      </c>
      <c r="CX431" s="118" t="str">
        <f t="shared" ca="1" si="127"/>
        <v/>
      </c>
    </row>
    <row r="432" spans="88:102" hidden="1" x14ac:dyDescent="0.25">
      <c r="CJ432" s="89">
        <f t="shared" ca="1" si="124"/>
        <v>45087</v>
      </c>
      <c r="CK432" s="17" t="str">
        <f t="shared" ca="1" si="122"/>
        <v>Sat</v>
      </c>
      <c r="CL432" s="118" cm="1">
        <f t="array" aca="1" ref="CL432" ca="1">IFERROR(INDEX($BO$6:$BV$6, $BN$6, MATCH($CK432, $BO$8:$BV$8, 0)), 0)</f>
        <v>0</v>
      </c>
      <c r="CN432" s="6">
        <f t="shared" ca="1" si="128"/>
        <v>5</v>
      </c>
      <c r="CO432" s="118">
        <f ca="1">SUMIF($CN$9:$CN432, $CN432, $CL$9:$CL$9)</f>
        <v>80.046875000000057</v>
      </c>
      <c r="CP432" s="140" t="str">
        <f ca="1">IFERROR(INDEX('Current Jobs'!$W$11:$W$510, MATCH($CN432, 'Current Jobs'!$T$11:$T$510, 0)), "")</f>
        <v/>
      </c>
      <c r="CQ432" s="17" t="str">
        <f t="shared" ca="1" si="123"/>
        <v/>
      </c>
      <c r="CR432" s="17" t="str">
        <f t="shared" ca="1" si="125"/>
        <v/>
      </c>
      <c r="CS432" s="17" t="str">
        <f t="shared" ca="1" si="126"/>
        <v/>
      </c>
      <c r="CT432" s="17" t="str">
        <f t="shared" ca="1" si="126"/>
        <v/>
      </c>
      <c r="CV432" s="118" t="str" cm="1">
        <f t="array" aca="1" ref="CV432" ca="1">IF($CN432&gt;$CV$6, "", IFERROR(INDEX($BO$4:$BV$4, $BN$4, MATCH($CK432, $BO$8:$BV$8, 0)), 0))</f>
        <v/>
      </c>
      <c r="CX432" s="118" t="str">
        <f t="shared" ca="1" si="127"/>
        <v/>
      </c>
    </row>
    <row r="433" spans="88:102" hidden="1" x14ac:dyDescent="0.25">
      <c r="CJ433" s="89">
        <f t="shared" ca="1" si="124"/>
        <v>45088</v>
      </c>
      <c r="CK433" s="17" t="str">
        <f t="shared" ca="1" si="122"/>
        <v>Sun</v>
      </c>
      <c r="CL433" s="118" cm="1">
        <f t="array" aca="1" ref="CL433" ca="1">IFERROR(INDEX($BO$6:$BV$6, $BN$6, MATCH($CK433, $BO$8:$BV$8, 0)), 0)</f>
        <v>0</v>
      </c>
      <c r="CN433" s="6">
        <f t="shared" ca="1" si="128"/>
        <v>5</v>
      </c>
      <c r="CO433" s="118">
        <f ca="1">SUMIF($CN$9:$CN433, $CN433, $CL$9:$CL$9)</f>
        <v>80.046875000000057</v>
      </c>
      <c r="CP433" s="140" t="str">
        <f ca="1">IFERROR(INDEX('Current Jobs'!$W$11:$W$510, MATCH($CN433, 'Current Jobs'!$T$11:$T$510, 0)), "")</f>
        <v/>
      </c>
      <c r="CQ433" s="17" t="str">
        <f t="shared" ca="1" si="123"/>
        <v/>
      </c>
      <c r="CR433" s="17" t="str">
        <f t="shared" ca="1" si="125"/>
        <v/>
      </c>
      <c r="CS433" s="17" t="str">
        <f t="shared" ca="1" si="126"/>
        <v/>
      </c>
      <c r="CT433" s="17" t="str">
        <f t="shared" ca="1" si="126"/>
        <v/>
      </c>
      <c r="CV433" s="118" t="str" cm="1">
        <f t="array" aca="1" ref="CV433" ca="1">IF($CN433&gt;$CV$6, "", IFERROR(INDEX($BO$4:$BV$4, $BN$4, MATCH($CK433, $BO$8:$BV$8, 0)), 0))</f>
        <v/>
      </c>
      <c r="CX433" s="118" t="str">
        <f t="shared" ca="1" si="127"/>
        <v/>
      </c>
    </row>
    <row r="434" spans="88:102" hidden="1" x14ac:dyDescent="0.25">
      <c r="CJ434" s="89">
        <f t="shared" ca="1" si="124"/>
        <v>45089</v>
      </c>
      <c r="CK434" s="17" t="str">
        <f t="shared" ca="1" si="122"/>
        <v>Mon</v>
      </c>
      <c r="CL434" s="118" cm="1">
        <f t="array" aca="1" ref="CL434" ca="1">IFERROR(INDEX($BO$6:$BV$6, $BN$6, MATCH($CK434, $BO$8:$BV$8, 0)), 0)</f>
        <v>0.28385416666666663</v>
      </c>
      <c r="CN434" s="6">
        <f t="shared" ca="1" si="128"/>
        <v>5</v>
      </c>
      <c r="CO434" s="118">
        <f ca="1">SUMIF($CN$9:$CN434, $CN434, $CL$9:$CL$9)</f>
        <v>80.330729166666728</v>
      </c>
      <c r="CP434" s="140" t="str">
        <f ca="1">IFERROR(INDEX('Current Jobs'!$W$11:$W$510, MATCH($CN434, 'Current Jobs'!$T$11:$T$510, 0)), "")</f>
        <v/>
      </c>
      <c r="CQ434" s="17" t="str">
        <f t="shared" ca="1" si="123"/>
        <v/>
      </c>
      <c r="CR434" s="17" t="str">
        <f t="shared" ca="1" si="125"/>
        <v/>
      </c>
      <c r="CS434" s="17" t="str">
        <f t="shared" ca="1" si="126"/>
        <v/>
      </c>
      <c r="CT434" s="17" t="str">
        <f t="shared" ca="1" si="126"/>
        <v/>
      </c>
      <c r="CV434" s="118" t="str" cm="1">
        <f t="array" aca="1" ref="CV434" ca="1">IF($CN434&gt;$CV$6, "", IFERROR(INDEX($BO$4:$BV$4, $BN$4, MATCH($CK434, $BO$8:$BV$8, 0)), 0))</f>
        <v/>
      </c>
      <c r="CX434" s="118" t="str">
        <f t="shared" ca="1" si="127"/>
        <v/>
      </c>
    </row>
    <row r="435" spans="88:102" hidden="1" x14ac:dyDescent="0.25">
      <c r="CJ435" s="89">
        <f t="shared" ca="1" si="124"/>
        <v>45090</v>
      </c>
      <c r="CK435" s="17" t="str">
        <f t="shared" ca="1" si="122"/>
        <v>Tue</v>
      </c>
      <c r="CL435" s="118" cm="1">
        <f t="array" aca="1" ref="CL435" ca="1">IFERROR(INDEX($BO$6:$BV$6, $BN$6, MATCH($CK435, $BO$8:$BV$8, 0)), 0)</f>
        <v>0.28385416666666663</v>
      </c>
      <c r="CN435" s="6">
        <f t="shared" ca="1" si="128"/>
        <v>5</v>
      </c>
      <c r="CO435" s="118">
        <f ca="1">SUMIF($CN$9:$CN435, $CN435, $CL$9:$CL$9)</f>
        <v>80.6145833333334</v>
      </c>
      <c r="CP435" s="140" t="str">
        <f ca="1">IFERROR(INDEX('Current Jobs'!$W$11:$W$510, MATCH($CN435, 'Current Jobs'!$T$11:$T$510, 0)), "")</f>
        <v/>
      </c>
      <c r="CQ435" s="17" t="str">
        <f t="shared" ca="1" si="123"/>
        <v/>
      </c>
      <c r="CR435" s="17" t="str">
        <f t="shared" ca="1" si="125"/>
        <v/>
      </c>
      <c r="CS435" s="17" t="str">
        <f t="shared" ca="1" si="126"/>
        <v/>
      </c>
      <c r="CT435" s="17" t="str">
        <f t="shared" ca="1" si="126"/>
        <v/>
      </c>
      <c r="CV435" s="118" t="str" cm="1">
        <f t="array" aca="1" ref="CV435" ca="1">IF($CN435&gt;$CV$6, "", IFERROR(INDEX($BO$4:$BV$4, $BN$4, MATCH($CK435, $BO$8:$BV$8, 0)), 0))</f>
        <v/>
      </c>
      <c r="CX435" s="118" t="str">
        <f t="shared" ca="1" si="127"/>
        <v/>
      </c>
    </row>
    <row r="436" spans="88:102" hidden="1" x14ac:dyDescent="0.25">
      <c r="CJ436" s="89">
        <f t="shared" ca="1" si="124"/>
        <v>45091</v>
      </c>
      <c r="CK436" s="17" t="str">
        <f t="shared" ca="1" si="122"/>
        <v>Wed</v>
      </c>
      <c r="CL436" s="118" cm="1">
        <f t="array" aca="1" ref="CL436" ca="1">IFERROR(INDEX($BO$6:$BV$6, $BN$6, MATCH($CK436, $BO$8:$BV$8, 0)), 0)</f>
        <v>0.28385416666666663</v>
      </c>
      <c r="CN436" s="6">
        <f t="shared" ca="1" si="128"/>
        <v>5</v>
      </c>
      <c r="CO436" s="118">
        <f ca="1">SUMIF($CN$9:$CN436, $CN436, $CL$9:$CL$9)</f>
        <v>80.898437500000071</v>
      </c>
      <c r="CP436" s="140" t="str">
        <f ca="1">IFERROR(INDEX('Current Jobs'!$W$11:$W$510, MATCH($CN436, 'Current Jobs'!$T$11:$T$510, 0)), "")</f>
        <v/>
      </c>
      <c r="CQ436" s="17" t="str">
        <f t="shared" ca="1" si="123"/>
        <v/>
      </c>
      <c r="CR436" s="17" t="str">
        <f t="shared" ca="1" si="125"/>
        <v/>
      </c>
      <c r="CS436" s="17" t="str">
        <f t="shared" ca="1" si="126"/>
        <v/>
      </c>
      <c r="CT436" s="17" t="str">
        <f t="shared" ca="1" si="126"/>
        <v/>
      </c>
      <c r="CV436" s="118" t="str" cm="1">
        <f t="array" aca="1" ref="CV436" ca="1">IF($CN436&gt;$CV$6, "", IFERROR(INDEX($BO$4:$BV$4, $BN$4, MATCH($CK436, $BO$8:$BV$8, 0)), 0))</f>
        <v/>
      </c>
      <c r="CX436" s="118" t="str">
        <f t="shared" ca="1" si="127"/>
        <v/>
      </c>
    </row>
    <row r="437" spans="88:102" hidden="1" x14ac:dyDescent="0.25">
      <c r="CJ437" s="89">
        <f t="shared" ca="1" si="124"/>
        <v>45092</v>
      </c>
      <c r="CK437" s="17" t="str">
        <f t="shared" ca="1" si="122"/>
        <v>Thu</v>
      </c>
      <c r="CL437" s="118" cm="1">
        <f t="array" aca="1" ref="CL437" ca="1">IFERROR(INDEX($BO$6:$BV$6, $BN$6, MATCH($CK437, $BO$8:$BV$8, 0)), 0)</f>
        <v>0.28385416666666663</v>
      </c>
      <c r="CN437" s="6">
        <f t="shared" ca="1" si="128"/>
        <v>5</v>
      </c>
      <c r="CO437" s="118">
        <f ca="1">SUMIF($CN$9:$CN437, $CN437, $CL$9:$CL$9)</f>
        <v>81.182291666666742</v>
      </c>
      <c r="CP437" s="140" t="str">
        <f ca="1">IFERROR(INDEX('Current Jobs'!$W$11:$W$510, MATCH($CN437, 'Current Jobs'!$T$11:$T$510, 0)), "")</f>
        <v/>
      </c>
      <c r="CQ437" s="17" t="str">
        <f t="shared" ca="1" si="123"/>
        <v/>
      </c>
      <c r="CR437" s="17" t="str">
        <f t="shared" ca="1" si="125"/>
        <v/>
      </c>
      <c r="CS437" s="17" t="str">
        <f t="shared" ca="1" si="126"/>
        <v/>
      </c>
      <c r="CT437" s="17" t="str">
        <f t="shared" ca="1" si="126"/>
        <v/>
      </c>
      <c r="CV437" s="118" t="str" cm="1">
        <f t="array" aca="1" ref="CV437" ca="1">IF($CN437&gt;$CV$6, "", IFERROR(INDEX($BO$4:$BV$4, $BN$4, MATCH($CK437, $BO$8:$BV$8, 0)), 0))</f>
        <v/>
      </c>
      <c r="CX437" s="118" t="str">
        <f t="shared" ca="1" si="127"/>
        <v/>
      </c>
    </row>
    <row r="438" spans="88:102" hidden="1" x14ac:dyDescent="0.25">
      <c r="CJ438" s="89">
        <f t="shared" ca="1" si="124"/>
        <v>45093</v>
      </c>
      <c r="CK438" s="17" t="str">
        <f t="shared" ca="1" si="122"/>
        <v>Fri</v>
      </c>
      <c r="CL438" s="118" cm="1">
        <f t="array" aca="1" ref="CL438" ca="1">IFERROR(INDEX($BO$6:$BV$6, $BN$6, MATCH($CK438, $BO$8:$BV$8, 0)), 0)</f>
        <v>0.28385416666666663</v>
      </c>
      <c r="CN438" s="6">
        <f t="shared" ca="1" si="128"/>
        <v>5</v>
      </c>
      <c r="CO438" s="118">
        <f ca="1">SUMIF($CN$9:$CN438, $CN438, $CL$9:$CL$9)</f>
        <v>81.466145833333414</v>
      </c>
      <c r="CP438" s="140" t="str">
        <f ca="1">IFERROR(INDEX('Current Jobs'!$W$11:$W$510, MATCH($CN438, 'Current Jobs'!$T$11:$T$510, 0)), "")</f>
        <v/>
      </c>
      <c r="CQ438" s="17" t="str">
        <f t="shared" ca="1" si="123"/>
        <v/>
      </c>
      <c r="CR438" s="17" t="str">
        <f t="shared" ca="1" si="125"/>
        <v/>
      </c>
      <c r="CS438" s="17" t="str">
        <f t="shared" ca="1" si="126"/>
        <v/>
      </c>
      <c r="CT438" s="17" t="str">
        <f t="shared" ca="1" si="126"/>
        <v/>
      </c>
      <c r="CV438" s="118" t="str" cm="1">
        <f t="array" aca="1" ref="CV438" ca="1">IF($CN438&gt;$CV$6, "", IFERROR(INDEX($BO$4:$BV$4, $BN$4, MATCH($CK438, $BO$8:$BV$8, 0)), 0))</f>
        <v/>
      </c>
      <c r="CX438" s="118" t="str">
        <f t="shared" ca="1" si="127"/>
        <v/>
      </c>
    </row>
    <row r="439" spans="88:102" hidden="1" x14ac:dyDescent="0.25">
      <c r="CJ439" s="89">
        <f t="shared" ca="1" si="124"/>
        <v>45094</v>
      </c>
      <c r="CK439" s="17" t="str">
        <f t="shared" ca="1" si="122"/>
        <v>Sat</v>
      </c>
      <c r="CL439" s="118" cm="1">
        <f t="array" aca="1" ref="CL439" ca="1">IFERROR(INDEX($BO$6:$BV$6, $BN$6, MATCH($CK439, $BO$8:$BV$8, 0)), 0)</f>
        <v>0</v>
      </c>
      <c r="CN439" s="6">
        <f t="shared" ca="1" si="128"/>
        <v>5</v>
      </c>
      <c r="CO439" s="118">
        <f ca="1">SUMIF($CN$9:$CN439, $CN439, $CL$9:$CL$9)</f>
        <v>81.466145833333414</v>
      </c>
      <c r="CP439" s="140" t="str">
        <f ca="1">IFERROR(INDEX('Current Jobs'!$W$11:$W$510, MATCH($CN439, 'Current Jobs'!$T$11:$T$510, 0)), "")</f>
        <v/>
      </c>
      <c r="CQ439" s="17" t="str">
        <f t="shared" ca="1" si="123"/>
        <v/>
      </c>
      <c r="CR439" s="17" t="str">
        <f t="shared" ca="1" si="125"/>
        <v/>
      </c>
      <c r="CS439" s="17" t="str">
        <f t="shared" ca="1" si="126"/>
        <v/>
      </c>
      <c r="CT439" s="17" t="str">
        <f t="shared" ca="1" si="126"/>
        <v/>
      </c>
      <c r="CV439" s="118" t="str" cm="1">
        <f t="array" aca="1" ref="CV439" ca="1">IF($CN439&gt;$CV$6, "", IFERROR(INDEX($BO$4:$BV$4, $BN$4, MATCH($CK439, $BO$8:$BV$8, 0)), 0))</f>
        <v/>
      </c>
      <c r="CX439" s="118" t="str">
        <f t="shared" ca="1" si="127"/>
        <v/>
      </c>
    </row>
    <row r="440" spans="88:102" hidden="1" x14ac:dyDescent="0.25">
      <c r="CJ440" s="89">
        <f t="shared" ca="1" si="124"/>
        <v>45095</v>
      </c>
      <c r="CK440" s="17" t="str">
        <f t="shared" ca="1" si="122"/>
        <v>Sun</v>
      </c>
      <c r="CL440" s="118" cm="1">
        <f t="array" aca="1" ref="CL440" ca="1">IFERROR(INDEX($BO$6:$BV$6, $BN$6, MATCH($CK440, $BO$8:$BV$8, 0)), 0)</f>
        <v>0</v>
      </c>
      <c r="CN440" s="6">
        <f t="shared" ca="1" si="128"/>
        <v>5</v>
      </c>
      <c r="CO440" s="118">
        <f ca="1">SUMIF($CN$9:$CN440, $CN440, $CL$9:$CL$9)</f>
        <v>81.466145833333414</v>
      </c>
      <c r="CP440" s="140" t="str">
        <f ca="1">IFERROR(INDEX('Current Jobs'!$W$11:$W$510, MATCH($CN440, 'Current Jobs'!$T$11:$T$510, 0)), "")</f>
        <v/>
      </c>
      <c r="CQ440" s="17" t="str">
        <f t="shared" ca="1" si="123"/>
        <v/>
      </c>
      <c r="CR440" s="17" t="str">
        <f t="shared" ca="1" si="125"/>
        <v/>
      </c>
      <c r="CS440" s="17" t="str">
        <f t="shared" ca="1" si="126"/>
        <v/>
      </c>
      <c r="CT440" s="17" t="str">
        <f t="shared" ca="1" si="126"/>
        <v/>
      </c>
      <c r="CV440" s="118" t="str" cm="1">
        <f t="array" aca="1" ref="CV440" ca="1">IF($CN440&gt;$CV$6, "", IFERROR(INDEX($BO$4:$BV$4, $BN$4, MATCH($CK440, $BO$8:$BV$8, 0)), 0))</f>
        <v/>
      </c>
      <c r="CX440" s="118" t="str">
        <f t="shared" ca="1" si="127"/>
        <v/>
      </c>
    </row>
    <row r="441" spans="88:102" hidden="1" x14ac:dyDescent="0.25">
      <c r="CJ441" s="89">
        <f t="shared" ca="1" si="124"/>
        <v>45096</v>
      </c>
      <c r="CK441" s="17" t="str">
        <f t="shared" ca="1" si="122"/>
        <v>Mon</v>
      </c>
      <c r="CL441" s="118" cm="1">
        <f t="array" aca="1" ref="CL441" ca="1">IFERROR(INDEX($BO$6:$BV$6, $BN$6, MATCH($CK441, $BO$8:$BV$8, 0)), 0)</f>
        <v>0.28385416666666663</v>
      </c>
      <c r="CN441" s="6">
        <f t="shared" ca="1" si="128"/>
        <v>5</v>
      </c>
      <c r="CO441" s="118">
        <f ca="1">SUMIF($CN$9:$CN441, $CN441, $CL$9:$CL$9)</f>
        <v>81.750000000000085</v>
      </c>
      <c r="CP441" s="140" t="str">
        <f ca="1">IFERROR(INDEX('Current Jobs'!$W$11:$W$510, MATCH($CN441, 'Current Jobs'!$T$11:$T$510, 0)), "")</f>
        <v/>
      </c>
      <c r="CQ441" s="17" t="str">
        <f t="shared" ca="1" si="123"/>
        <v/>
      </c>
      <c r="CR441" s="17" t="str">
        <f t="shared" ca="1" si="125"/>
        <v/>
      </c>
      <c r="CS441" s="17" t="str">
        <f t="shared" ca="1" si="126"/>
        <v/>
      </c>
      <c r="CT441" s="17" t="str">
        <f t="shared" ca="1" si="126"/>
        <v/>
      </c>
      <c r="CV441" s="118" t="str" cm="1">
        <f t="array" aca="1" ref="CV441" ca="1">IF($CN441&gt;$CV$6, "", IFERROR(INDEX($BO$4:$BV$4, $BN$4, MATCH($CK441, $BO$8:$BV$8, 0)), 0))</f>
        <v/>
      </c>
      <c r="CX441" s="118" t="str">
        <f t="shared" ca="1" si="127"/>
        <v/>
      </c>
    </row>
    <row r="442" spans="88:102" hidden="1" x14ac:dyDescent="0.25">
      <c r="CJ442" s="89">
        <f t="shared" ca="1" si="124"/>
        <v>45097</v>
      </c>
      <c r="CK442" s="17" t="str">
        <f t="shared" ca="1" si="122"/>
        <v>Tue</v>
      </c>
      <c r="CL442" s="118" cm="1">
        <f t="array" aca="1" ref="CL442" ca="1">IFERROR(INDEX($BO$6:$BV$6, $BN$6, MATCH($CK442, $BO$8:$BV$8, 0)), 0)</f>
        <v>0.28385416666666663</v>
      </c>
      <c r="CN442" s="6">
        <f t="shared" ca="1" si="128"/>
        <v>5</v>
      </c>
      <c r="CO442" s="118">
        <f ca="1">SUMIF($CN$9:$CN442, $CN442, $CL$9:$CL$9)</f>
        <v>82.033854166666757</v>
      </c>
      <c r="CP442" s="140" t="str">
        <f ca="1">IFERROR(INDEX('Current Jobs'!$W$11:$W$510, MATCH($CN442, 'Current Jobs'!$T$11:$T$510, 0)), "")</f>
        <v/>
      </c>
      <c r="CQ442" s="17" t="str">
        <f t="shared" ca="1" si="123"/>
        <v/>
      </c>
      <c r="CR442" s="17" t="str">
        <f t="shared" ca="1" si="125"/>
        <v/>
      </c>
      <c r="CS442" s="17" t="str">
        <f t="shared" ca="1" si="126"/>
        <v/>
      </c>
      <c r="CT442" s="17" t="str">
        <f t="shared" ca="1" si="126"/>
        <v/>
      </c>
      <c r="CV442" s="118" t="str" cm="1">
        <f t="array" aca="1" ref="CV442" ca="1">IF($CN442&gt;$CV$6, "", IFERROR(INDEX($BO$4:$BV$4, $BN$4, MATCH($CK442, $BO$8:$BV$8, 0)), 0))</f>
        <v/>
      </c>
      <c r="CX442" s="118" t="str">
        <f t="shared" ca="1" si="127"/>
        <v/>
      </c>
    </row>
    <row r="443" spans="88:102" hidden="1" x14ac:dyDescent="0.25">
      <c r="CJ443" s="89">
        <f t="shared" ca="1" si="124"/>
        <v>45098</v>
      </c>
      <c r="CK443" s="17" t="str">
        <f t="shared" ca="1" si="122"/>
        <v>Wed</v>
      </c>
      <c r="CL443" s="118" cm="1">
        <f t="array" aca="1" ref="CL443" ca="1">IFERROR(INDEX($BO$6:$BV$6, $BN$6, MATCH($CK443, $BO$8:$BV$8, 0)), 0)</f>
        <v>0.28385416666666663</v>
      </c>
      <c r="CN443" s="6">
        <f t="shared" ca="1" si="128"/>
        <v>5</v>
      </c>
      <c r="CO443" s="118">
        <f ca="1">SUMIF($CN$9:$CN443, $CN443, $CL$9:$CL$9)</f>
        <v>82.317708333333428</v>
      </c>
      <c r="CP443" s="140" t="str">
        <f ca="1">IFERROR(INDEX('Current Jobs'!$W$11:$W$510, MATCH($CN443, 'Current Jobs'!$T$11:$T$510, 0)), "")</f>
        <v/>
      </c>
      <c r="CQ443" s="17" t="str">
        <f t="shared" ca="1" si="123"/>
        <v/>
      </c>
      <c r="CR443" s="17" t="str">
        <f t="shared" ca="1" si="125"/>
        <v/>
      </c>
      <c r="CS443" s="17" t="str">
        <f t="shared" ca="1" si="126"/>
        <v/>
      </c>
      <c r="CT443" s="17" t="str">
        <f t="shared" ca="1" si="126"/>
        <v/>
      </c>
      <c r="CV443" s="118" t="str" cm="1">
        <f t="array" aca="1" ref="CV443" ca="1">IF($CN443&gt;$CV$6, "", IFERROR(INDEX($BO$4:$BV$4, $BN$4, MATCH($CK443, $BO$8:$BV$8, 0)), 0))</f>
        <v/>
      </c>
      <c r="CX443" s="118" t="str">
        <f t="shared" ca="1" si="127"/>
        <v/>
      </c>
    </row>
    <row r="444" spans="88:102" hidden="1" x14ac:dyDescent="0.25">
      <c r="CJ444" s="89">
        <f t="shared" ca="1" si="124"/>
        <v>45099</v>
      </c>
      <c r="CK444" s="17" t="str">
        <f t="shared" ca="1" si="122"/>
        <v>Thu</v>
      </c>
      <c r="CL444" s="118" cm="1">
        <f t="array" aca="1" ref="CL444" ca="1">IFERROR(INDEX($BO$6:$BV$6, $BN$6, MATCH($CK444, $BO$8:$BV$8, 0)), 0)</f>
        <v>0.28385416666666663</v>
      </c>
      <c r="CN444" s="6">
        <f t="shared" ca="1" si="128"/>
        <v>5</v>
      </c>
      <c r="CO444" s="118">
        <f ca="1">SUMIF($CN$9:$CN444, $CN444, $CL$9:$CL$9)</f>
        <v>82.601562500000099</v>
      </c>
      <c r="CP444" s="140" t="str">
        <f ca="1">IFERROR(INDEX('Current Jobs'!$W$11:$W$510, MATCH($CN444, 'Current Jobs'!$T$11:$T$510, 0)), "")</f>
        <v/>
      </c>
      <c r="CQ444" s="17" t="str">
        <f t="shared" ca="1" si="123"/>
        <v/>
      </c>
      <c r="CR444" s="17" t="str">
        <f t="shared" ca="1" si="125"/>
        <v/>
      </c>
      <c r="CS444" s="17" t="str">
        <f t="shared" ca="1" si="126"/>
        <v/>
      </c>
      <c r="CT444" s="17" t="str">
        <f t="shared" ca="1" si="126"/>
        <v/>
      </c>
      <c r="CV444" s="118" t="str" cm="1">
        <f t="array" aca="1" ref="CV444" ca="1">IF($CN444&gt;$CV$6, "", IFERROR(INDEX($BO$4:$BV$4, $BN$4, MATCH($CK444, $BO$8:$BV$8, 0)), 0))</f>
        <v/>
      </c>
      <c r="CX444" s="118" t="str">
        <f t="shared" ca="1" si="127"/>
        <v/>
      </c>
    </row>
    <row r="445" spans="88:102" hidden="1" x14ac:dyDescent="0.25">
      <c r="CJ445" s="89">
        <f t="shared" ca="1" si="124"/>
        <v>45100</v>
      </c>
      <c r="CK445" s="17" t="str">
        <f t="shared" ca="1" si="122"/>
        <v>Fri</v>
      </c>
      <c r="CL445" s="118" cm="1">
        <f t="array" aca="1" ref="CL445" ca="1">IFERROR(INDEX($BO$6:$BV$6, $BN$6, MATCH($CK445, $BO$8:$BV$8, 0)), 0)</f>
        <v>0.28385416666666663</v>
      </c>
      <c r="CN445" s="6">
        <f t="shared" ca="1" si="128"/>
        <v>5</v>
      </c>
      <c r="CO445" s="118">
        <f ca="1">SUMIF($CN$9:$CN445, $CN445, $CL$9:$CL$9)</f>
        <v>82.885416666666771</v>
      </c>
      <c r="CP445" s="140" t="str">
        <f ca="1">IFERROR(INDEX('Current Jobs'!$W$11:$W$510, MATCH($CN445, 'Current Jobs'!$T$11:$T$510, 0)), "")</f>
        <v/>
      </c>
      <c r="CQ445" s="17" t="str">
        <f t="shared" ca="1" si="123"/>
        <v/>
      </c>
      <c r="CR445" s="17" t="str">
        <f t="shared" ca="1" si="125"/>
        <v/>
      </c>
      <c r="CS445" s="17" t="str">
        <f t="shared" ca="1" si="126"/>
        <v/>
      </c>
      <c r="CT445" s="17" t="str">
        <f t="shared" ca="1" si="126"/>
        <v/>
      </c>
      <c r="CV445" s="118" t="str" cm="1">
        <f t="array" aca="1" ref="CV445" ca="1">IF($CN445&gt;$CV$6, "", IFERROR(INDEX($BO$4:$BV$4, $BN$4, MATCH($CK445, $BO$8:$BV$8, 0)), 0))</f>
        <v/>
      </c>
      <c r="CX445" s="118" t="str">
        <f t="shared" ca="1" si="127"/>
        <v/>
      </c>
    </row>
    <row r="446" spans="88:102" hidden="1" x14ac:dyDescent="0.25">
      <c r="CJ446" s="89">
        <f t="shared" ca="1" si="124"/>
        <v>45101</v>
      </c>
      <c r="CK446" s="17" t="str">
        <f t="shared" ca="1" si="122"/>
        <v>Sat</v>
      </c>
      <c r="CL446" s="118" cm="1">
        <f t="array" aca="1" ref="CL446" ca="1">IFERROR(INDEX($BO$6:$BV$6, $BN$6, MATCH($CK446, $BO$8:$BV$8, 0)), 0)</f>
        <v>0</v>
      </c>
      <c r="CN446" s="6">
        <f t="shared" ca="1" si="128"/>
        <v>5</v>
      </c>
      <c r="CO446" s="118">
        <f ca="1">SUMIF($CN$9:$CN446, $CN446, $CL$9:$CL$9)</f>
        <v>82.885416666666771</v>
      </c>
      <c r="CP446" s="140" t="str">
        <f ca="1">IFERROR(INDEX('Current Jobs'!$W$11:$W$510, MATCH($CN446, 'Current Jobs'!$T$11:$T$510, 0)), "")</f>
        <v/>
      </c>
      <c r="CQ446" s="17" t="str">
        <f t="shared" ca="1" si="123"/>
        <v/>
      </c>
      <c r="CR446" s="17" t="str">
        <f t="shared" ca="1" si="125"/>
        <v/>
      </c>
      <c r="CS446" s="17" t="str">
        <f t="shared" ca="1" si="126"/>
        <v/>
      </c>
      <c r="CT446" s="17" t="str">
        <f t="shared" ca="1" si="126"/>
        <v/>
      </c>
      <c r="CV446" s="118" t="str" cm="1">
        <f t="array" aca="1" ref="CV446" ca="1">IF($CN446&gt;$CV$6, "", IFERROR(INDEX($BO$4:$BV$4, $BN$4, MATCH($CK446, $BO$8:$BV$8, 0)), 0))</f>
        <v/>
      </c>
      <c r="CX446" s="118" t="str">
        <f t="shared" ca="1" si="127"/>
        <v/>
      </c>
    </row>
    <row r="447" spans="88:102" hidden="1" x14ac:dyDescent="0.25">
      <c r="CJ447" s="89">
        <f t="shared" ca="1" si="124"/>
        <v>45102</v>
      </c>
      <c r="CK447" s="17" t="str">
        <f t="shared" ca="1" si="122"/>
        <v>Sun</v>
      </c>
      <c r="CL447" s="118" cm="1">
        <f t="array" aca="1" ref="CL447" ca="1">IFERROR(INDEX($BO$6:$BV$6, $BN$6, MATCH($CK447, $BO$8:$BV$8, 0)), 0)</f>
        <v>0</v>
      </c>
      <c r="CN447" s="6">
        <f t="shared" ca="1" si="128"/>
        <v>5</v>
      </c>
      <c r="CO447" s="118">
        <f ca="1">SUMIF($CN$9:$CN447, $CN447, $CL$9:$CL$9)</f>
        <v>82.885416666666771</v>
      </c>
      <c r="CP447" s="140" t="str">
        <f ca="1">IFERROR(INDEX('Current Jobs'!$W$11:$W$510, MATCH($CN447, 'Current Jobs'!$T$11:$T$510, 0)), "")</f>
        <v/>
      </c>
      <c r="CQ447" s="17" t="str">
        <f t="shared" ca="1" si="123"/>
        <v/>
      </c>
      <c r="CR447" s="17" t="str">
        <f t="shared" ca="1" si="125"/>
        <v/>
      </c>
      <c r="CS447" s="17" t="str">
        <f t="shared" ca="1" si="126"/>
        <v/>
      </c>
      <c r="CT447" s="17" t="str">
        <f t="shared" ca="1" si="126"/>
        <v/>
      </c>
      <c r="CV447" s="118" t="str" cm="1">
        <f t="array" aca="1" ref="CV447" ca="1">IF($CN447&gt;$CV$6, "", IFERROR(INDEX($BO$4:$BV$4, $BN$4, MATCH($CK447, $BO$8:$BV$8, 0)), 0))</f>
        <v/>
      </c>
      <c r="CX447" s="118" t="str">
        <f t="shared" ca="1" si="127"/>
        <v/>
      </c>
    </row>
    <row r="448" spans="88:102" hidden="1" x14ac:dyDescent="0.25">
      <c r="CJ448" s="89">
        <f t="shared" ca="1" si="124"/>
        <v>45103</v>
      </c>
      <c r="CK448" s="17" t="str">
        <f t="shared" ca="1" si="122"/>
        <v>Mon</v>
      </c>
      <c r="CL448" s="118" cm="1">
        <f t="array" aca="1" ref="CL448" ca="1">IFERROR(INDEX($BO$6:$BV$6, $BN$6, MATCH($CK448, $BO$8:$BV$8, 0)), 0)</f>
        <v>0.28385416666666663</v>
      </c>
      <c r="CN448" s="6">
        <f t="shared" ca="1" si="128"/>
        <v>5</v>
      </c>
      <c r="CO448" s="118">
        <f ca="1">SUMIF($CN$9:$CN448, $CN448, $CL$9:$CL$9)</f>
        <v>83.169270833333442</v>
      </c>
      <c r="CP448" s="140" t="str">
        <f ca="1">IFERROR(INDEX('Current Jobs'!$W$11:$W$510, MATCH($CN448, 'Current Jobs'!$T$11:$T$510, 0)), "")</f>
        <v/>
      </c>
      <c r="CQ448" s="17" t="str">
        <f t="shared" ca="1" si="123"/>
        <v/>
      </c>
      <c r="CR448" s="17" t="str">
        <f t="shared" ca="1" si="125"/>
        <v/>
      </c>
      <c r="CS448" s="17" t="str">
        <f t="shared" ca="1" si="126"/>
        <v/>
      </c>
      <c r="CT448" s="17" t="str">
        <f t="shared" ca="1" si="126"/>
        <v/>
      </c>
      <c r="CV448" s="118" t="str" cm="1">
        <f t="array" aca="1" ref="CV448" ca="1">IF($CN448&gt;$CV$6, "", IFERROR(INDEX($BO$4:$BV$4, $BN$4, MATCH($CK448, $BO$8:$BV$8, 0)), 0))</f>
        <v/>
      </c>
      <c r="CX448" s="118" t="str">
        <f t="shared" ca="1" si="127"/>
        <v/>
      </c>
    </row>
    <row r="449" spans="88:102" hidden="1" x14ac:dyDescent="0.25">
      <c r="CJ449" s="89">
        <f t="shared" ca="1" si="124"/>
        <v>45104</v>
      </c>
      <c r="CK449" s="17" t="str">
        <f t="shared" ca="1" si="122"/>
        <v>Tue</v>
      </c>
      <c r="CL449" s="118" cm="1">
        <f t="array" aca="1" ref="CL449" ca="1">IFERROR(INDEX($BO$6:$BV$6, $BN$6, MATCH($CK449, $BO$8:$BV$8, 0)), 0)</f>
        <v>0.28385416666666663</v>
      </c>
      <c r="CN449" s="6">
        <f t="shared" ca="1" si="128"/>
        <v>5</v>
      </c>
      <c r="CO449" s="118">
        <f ca="1">SUMIF($CN$9:$CN449, $CN449, $CL$9:$CL$9)</f>
        <v>83.453125000000114</v>
      </c>
      <c r="CP449" s="140" t="str">
        <f ca="1">IFERROR(INDEX('Current Jobs'!$W$11:$W$510, MATCH($CN449, 'Current Jobs'!$T$11:$T$510, 0)), "")</f>
        <v/>
      </c>
      <c r="CQ449" s="17" t="str">
        <f t="shared" ca="1" si="123"/>
        <v/>
      </c>
      <c r="CR449" s="17" t="str">
        <f t="shared" ca="1" si="125"/>
        <v/>
      </c>
      <c r="CS449" s="17" t="str">
        <f t="shared" ca="1" si="126"/>
        <v/>
      </c>
      <c r="CT449" s="17" t="str">
        <f t="shared" ca="1" si="126"/>
        <v/>
      </c>
      <c r="CV449" s="118" t="str" cm="1">
        <f t="array" aca="1" ref="CV449" ca="1">IF($CN449&gt;$CV$6, "", IFERROR(INDEX($BO$4:$BV$4, $BN$4, MATCH($CK449, $BO$8:$BV$8, 0)), 0))</f>
        <v/>
      </c>
      <c r="CX449" s="118" t="str">
        <f t="shared" ca="1" si="127"/>
        <v/>
      </c>
    </row>
    <row r="450" spans="88:102" hidden="1" x14ac:dyDescent="0.25">
      <c r="CJ450" s="89">
        <f t="shared" ca="1" si="124"/>
        <v>45105</v>
      </c>
      <c r="CK450" s="17" t="str">
        <f t="shared" ca="1" si="122"/>
        <v>Wed</v>
      </c>
      <c r="CL450" s="118" cm="1">
        <f t="array" aca="1" ref="CL450" ca="1">IFERROR(INDEX($BO$6:$BV$6, $BN$6, MATCH($CK450, $BO$8:$BV$8, 0)), 0)</f>
        <v>0.28385416666666663</v>
      </c>
      <c r="CN450" s="6">
        <f t="shared" ca="1" si="128"/>
        <v>5</v>
      </c>
      <c r="CO450" s="118">
        <f ca="1">SUMIF($CN$9:$CN450, $CN450, $CL$9:$CL$9)</f>
        <v>83.736979166666785</v>
      </c>
      <c r="CP450" s="140" t="str">
        <f ca="1">IFERROR(INDEX('Current Jobs'!$W$11:$W$510, MATCH($CN450, 'Current Jobs'!$T$11:$T$510, 0)), "")</f>
        <v/>
      </c>
      <c r="CQ450" s="17" t="str">
        <f t="shared" ca="1" si="123"/>
        <v/>
      </c>
      <c r="CR450" s="17" t="str">
        <f t="shared" ca="1" si="125"/>
        <v/>
      </c>
      <c r="CS450" s="17" t="str">
        <f t="shared" ca="1" si="126"/>
        <v/>
      </c>
      <c r="CT450" s="17" t="str">
        <f t="shared" ca="1" si="126"/>
        <v/>
      </c>
      <c r="CV450" s="118" t="str" cm="1">
        <f t="array" aca="1" ref="CV450" ca="1">IF($CN450&gt;$CV$6, "", IFERROR(INDEX($BO$4:$BV$4, $BN$4, MATCH($CK450, $BO$8:$BV$8, 0)), 0))</f>
        <v/>
      </c>
      <c r="CX450" s="118" t="str">
        <f t="shared" ca="1" si="127"/>
        <v/>
      </c>
    </row>
    <row r="451" spans="88:102" hidden="1" x14ac:dyDescent="0.25">
      <c r="CJ451" s="89">
        <f t="shared" ca="1" si="124"/>
        <v>45106</v>
      </c>
      <c r="CK451" s="17" t="str">
        <f t="shared" ca="1" si="122"/>
        <v>Thu</v>
      </c>
      <c r="CL451" s="118" cm="1">
        <f t="array" aca="1" ref="CL451" ca="1">IFERROR(INDEX($BO$6:$BV$6, $BN$6, MATCH($CK451, $BO$8:$BV$8, 0)), 0)</f>
        <v>0.28385416666666663</v>
      </c>
      <c r="CN451" s="6">
        <f t="shared" ca="1" si="128"/>
        <v>5</v>
      </c>
      <c r="CO451" s="118">
        <f ca="1">SUMIF($CN$9:$CN451, $CN451, $CL$9:$CL$9)</f>
        <v>84.020833333333456</v>
      </c>
      <c r="CP451" s="140" t="str">
        <f ca="1">IFERROR(INDEX('Current Jobs'!$W$11:$W$510, MATCH($CN451, 'Current Jobs'!$T$11:$T$510, 0)), "")</f>
        <v/>
      </c>
      <c r="CQ451" s="17" t="str">
        <f t="shared" ca="1" si="123"/>
        <v/>
      </c>
      <c r="CR451" s="17" t="str">
        <f t="shared" ca="1" si="125"/>
        <v/>
      </c>
      <c r="CS451" s="17" t="str">
        <f t="shared" ca="1" si="126"/>
        <v/>
      </c>
      <c r="CT451" s="17" t="str">
        <f t="shared" ca="1" si="126"/>
        <v/>
      </c>
      <c r="CV451" s="118" t="str" cm="1">
        <f t="array" aca="1" ref="CV451" ca="1">IF($CN451&gt;$CV$6, "", IFERROR(INDEX($BO$4:$BV$4, $BN$4, MATCH($CK451, $BO$8:$BV$8, 0)), 0))</f>
        <v/>
      </c>
      <c r="CX451" s="118" t="str">
        <f t="shared" ca="1" si="127"/>
        <v/>
      </c>
    </row>
    <row r="452" spans="88:102" hidden="1" x14ac:dyDescent="0.25">
      <c r="CJ452" s="89">
        <f t="shared" ca="1" si="124"/>
        <v>45107</v>
      </c>
      <c r="CK452" s="17" t="str">
        <f t="shared" ca="1" si="122"/>
        <v>Fri</v>
      </c>
      <c r="CL452" s="118" cm="1">
        <f t="array" aca="1" ref="CL452" ca="1">IFERROR(INDEX($BO$6:$BV$6, $BN$6, MATCH($CK452, $BO$8:$BV$8, 0)), 0)</f>
        <v>0.28385416666666663</v>
      </c>
      <c r="CN452" s="6">
        <f t="shared" ca="1" si="128"/>
        <v>5</v>
      </c>
      <c r="CO452" s="118">
        <f ca="1">SUMIF($CN$9:$CN452, $CN452, $CL$9:$CL$9)</f>
        <v>84.304687500000128</v>
      </c>
      <c r="CP452" s="140" t="str">
        <f ca="1">IFERROR(INDEX('Current Jobs'!$W$11:$W$510, MATCH($CN452, 'Current Jobs'!$T$11:$T$510, 0)), "")</f>
        <v/>
      </c>
      <c r="CQ452" s="17" t="str">
        <f t="shared" ca="1" si="123"/>
        <v/>
      </c>
      <c r="CR452" s="17" t="str">
        <f t="shared" ca="1" si="125"/>
        <v/>
      </c>
      <c r="CS452" s="17" t="str">
        <f t="shared" ca="1" si="126"/>
        <v/>
      </c>
      <c r="CT452" s="17" t="str">
        <f t="shared" ca="1" si="126"/>
        <v/>
      </c>
      <c r="CV452" s="118" t="str" cm="1">
        <f t="array" aca="1" ref="CV452" ca="1">IF($CN452&gt;$CV$6, "", IFERROR(INDEX($BO$4:$BV$4, $BN$4, MATCH($CK452, $BO$8:$BV$8, 0)), 0))</f>
        <v/>
      </c>
      <c r="CX452" s="118" t="str">
        <f t="shared" ca="1" si="127"/>
        <v/>
      </c>
    </row>
    <row r="453" spans="88:102" hidden="1" x14ac:dyDescent="0.25">
      <c r="CJ453" s="89">
        <f t="shared" ca="1" si="124"/>
        <v>45108</v>
      </c>
      <c r="CK453" s="17" t="str">
        <f t="shared" ca="1" si="122"/>
        <v>Sat</v>
      </c>
      <c r="CL453" s="118" cm="1">
        <f t="array" aca="1" ref="CL453" ca="1">IFERROR(INDEX($BO$6:$BV$6, $BN$6, MATCH($CK453, $BO$8:$BV$8, 0)), 0)</f>
        <v>0</v>
      </c>
      <c r="CN453" s="6">
        <f t="shared" ca="1" si="128"/>
        <v>5</v>
      </c>
      <c r="CO453" s="118">
        <f ca="1">SUMIF($CN$9:$CN453, $CN453, $CL$9:$CL$9)</f>
        <v>84.304687500000128</v>
      </c>
      <c r="CP453" s="140" t="str">
        <f ca="1">IFERROR(INDEX('Current Jobs'!$W$11:$W$510, MATCH($CN453, 'Current Jobs'!$T$11:$T$510, 0)), "")</f>
        <v/>
      </c>
      <c r="CQ453" s="17" t="str">
        <f t="shared" ca="1" si="123"/>
        <v/>
      </c>
      <c r="CR453" s="17" t="str">
        <f t="shared" ca="1" si="125"/>
        <v/>
      </c>
      <c r="CS453" s="17" t="str">
        <f t="shared" ca="1" si="126"/>
        <v/>
      </c>
      <c r="CT453" s="17" t="str">
        <f t="shared" ca="1" si="126"/>
        <v/>
      </c>
      <c r="CV453" s="118" t="str" cm="1">
        <f t="array" aca="1" ref="CV453" ca="1">IF($CN453&gt;$CV$6, "", IFERROR(INDEX($BO$4:$BV$4, $BN$4, MATCH($CK453, $BO$8:$BV$8, 0)), 0))</f>
        <v/>
      </c>
      <c r="CX453" s="118" t="str">
        <f t="shared" ca="1" si="127"/>
        <v/>
      </c>
    </row>
    <row r="454" spans="88:102" hidden="1" x14ac:dyDescent="0.25">
      <c r="CJ454" s="89">
        <f t="shared" ca="1" si="124"/>
        <v>45109</v>
      </c>
      <c r="CK454" s="17" t="str">
        <f t="shared" ca="1" si="122"/>
        <v>Sun</v>
      </c>
      <c r="CL454" s="118" cm="1">
        <f t="array" aca="1" ref="CL454" ca="1">IFERROR(INDEX($BO$6:$BV$6, $BN$6, MATCH($CK454, $BO$8:$BV$8, 0)), 0)</f>
        <v>0</v>
      </c>
      <c r="CN454" s="6">
        <f t="shared" ca="1" si="128"/>
        <v>5</v>
      </c>
      <c r="CO454" s="118">
        <f ca="1">SUMIF($CN$9:$CN454, $CN454, $CL$9:$CL$9)</f>
        <v>84.304687500000128</v>
      </c>
      <c r="CP454" s="140" t="str">
        <f ca="1">IFERROR(INDEX('Current Jobs'!$W$11:$W$510, MATCH($CN454, 'Current Jobs'!$T$11:$T$510, 0)), "")</f>
        <v/>
      </c>
      <c r="CQ454" s="17" t="str">
        <f t="shared" ca="1" si="123"/>
        <v/>
      </c>
      <c r="CR454" s="17" t="str">
        <f t="shared" ca="1" si="125"/>
        <v/>
      </c>
      <c r="CS454" s="17" t="str">
        <f t="shared" ca="1" si="126"/>
        <v/>
      </c>
      <c r="CT454" s="17" t="str">
        <f t="shared" ca="1" si="126"/>
        <v/>
      </c>
      <c r="CV454" s="118" t="str" cm="1">
        <f t="array" aca="1" ref="CV454" ca="1">IF($CN454&gt;$CV$6, "", IFERROR(INDEX($BO$4:$BV$4, $BN$4, MATCH($CK454, $BO$8:$BV$8, 0)), 0))</f>
        <v/>
      </c>
      <c r="CX454" s="118" t="str">
        <f t="shared" ca="1" si="127"/>
        <v/>
      </c>
    </row>
    <row r="455" spans="88:102" hidden="1" x14ac:dyDescent="0.25">
      <c r="CJ455" s="89">
        <f t="shared" ca="1" si="124"/>
        <v>45110</v>
      </c>
      <c r="CK455" s="17" t="str">
        <f t="shared" ca="1" si="122"/>
        <v>Mon</v>
      </c>
      <c r="CL455" s="118" cm="1">
        <f t="array" aca="1" ref="CL455" ca="1">IFERROR(INDEX($BO$6:$BV$6, $BN$6, MATCH($CK455, $BO$8:$BV$8, 0)), 0)</f>
        <v>0.28385416666666663</v>
      </c>
      <c r="CN455" s="6">
        <f t="shared" ca="1" si="128"/>
        <v>5</v>
      </c>
      <c r="CO455" s="118">
        <f ca="1">SUMIF($CN$9:$CN455, $CN455, $CL$9:$CL$9)</f>
        <v>84.588541666666799</v>
      </c>
      <c r="CP455" s="140" t="str">
        <f ca="1">IFERROR(INDEX('Current Jobs'!$W$11:$W$510, MATCH($CN455, 'Current Jobs'!$T$11:$T$510, 0)), "")</f>
        <v/>
      </c>
      <c r="CQ455" s="17" t="str">
        <f t="shared" ca="1" si="123"/>
        <v/>
      </c>
      <c r="CR455" s="17" t="str">
        <f t="shared" ca="1" si="125"/>
        <v/>
      </c>
      <c r="CS455" s="17" t="str">
        <f t="shared" ca="1" si="126"/>
        <v/>
      </c>
      <c r="CT455" s="17" t="str">
        <f t="shared" ca="1" si="126"/>
        <v/>
      </c>
      <c r="CV455" s="118" t="str" cm="1">
        <f t="array" aca="1" ref="CV455" ca="1">IF($CN455&gt;$CV$6, "", IFERROR(INDEX($BO$4:$BV$4, $BN$4, MATCH($CK455, $BO$8:$BV$8, 0)), 0))</f>
        <v/>
      </c>
      <c r="CX455" s="118" t="str">
        <f t="shared" ca="1" si="127"/>
        <v/>
      </c>
    </row>
    <row r="456" spans="88:102" hidden="1" x14ac:dyDescent="0.25">
      <c r="CJ456" s="89">
        <f t="shared" ca="1" si="124"/>
        <v>45111</v>
      </c>
      <c r="CK456" s="17" t="str">
        <f t="shared" ca="1" si="122"/>
        <v>Tue</v>
      </c>
      <c r="CL456" s="118" cm="1">
        <f t="array" aca="1" ref="CL456" ca="1">IFERROR(INDEX($BO$6:$BV$6, $BN$6, MATCH($CK456, $BO$8:$BV$8, 0)), 0)</f>
        <v>0.28385416666666663</v>
      </c>
      <c r="CN456" s="6">
        <f t="shared" ca="1" si="128"/>
        <v>5</v>
      </c>
      <c r="CO456" s="118">
        <f ca="1">SUMIF($CN$9:$CN456, $CN456, $CL$9:$CL$9)</f>
        <v>84.872395833333471</v>
      </c>
      <c r="CP456" s="140" t="str">
        <f ca="1">IFERROR(INDEX('Current Jobs'!$W$11:$W$510, MATCH($CN456, 'Current Jobs'!$T$11:$T$510, 0)), "")</f>
        <v/>
      </c>
      <c r="CQ456" s="17" t="str">
        <f t="shared" ca="1" si="123"/>
        <v/>
      </c>
      <c r="CR456" s="17" t="str">
        <f t="shared" ca="1" si="125"/>
        <v/>
      </c>
      <c r="CS456" s="17" t="str">
        <f t="shared" ca="1" si="126"/>
        <v/>
      </c>
      <c r="CT456" s="17" t="str">
        <f t="shared" ca="1" si="126"/>
        <v/>
      </c>
      <c r="CV456" s="118" t="str" cm="1">
        <f t="array" aca="1" ref="CV456" ca="1">IF($CN456&gt;$CV$6, "", IFERROR(INDEX($BO$4:$BV$4, $BN$4, MATCH($CK456, $BO$8:$BV$8, 0)), 0))</f>
        <v/>
      </c>
      <c r="CX456" s="118" t="str">
        <f t="shared" ca="1" si="127"/>
        <v/>
      </c>
    </row>
    <row r="457" spans="88:102" hidden="1" x14ac:dyDescent="0.25">
      <c r="CJ457" s="89">
        <f t="shared" ca="1" si="124"/>
        <v>45112</v>
      </c>
      <c r="CK457" s="17" t="str">
        <f t="shared" ref="CK457:CK520" ca="1" si="129">IF(COUNTIF($U$9:$U$32, $CJ457)&gt;0, $CK$2, IF(COUNTIF($BX$50:$BX$89, $CJ457)&gt;0, $BV$8, TEXT($CJ457, "ddd")))</f>
        <v>Wed</v>
      </c>
      <c r="CL457" s="118" cm="1">
        <f t="array" aca="1" ref="CL457" ca="1">IFERROR(INDEX($BO$6:$BV$6, $BN$6, MATCH($CK457, $BO$8:$BV$8, 0)), 0)</f>
        <v>0.28385416666666663</v>
      </c>
      <c r="CN457" s="6">
        <f t="shared" ca="1" si="128"/>
        <v>5</v>
      </c>
      <c r="CO457" s="118">
        <f ca="1">SUMIF($CN$9:$CN457, $CN457, $CL$9:$CL$9)</f>
        <v>85.156250000000142</v>
      </c>
      <c r="CP457" s="140" t="str">
        <f ca="1">IFERROR(INDEX('Current Jobs'!$W$11:$W$510, MATCH($CN457, 'Current Jobs'!$T$11:$T$510, 0)), "")</f>
        <v/>
      </c>
      <c r="CQ457" s="17" t="str">
        <f t="shared" ref="CQ457:CQ520" ca="1" si="130">IF($CN457&gt;$CN456, $CQ$8, "")</f>
        <v/>
      </c>
      <c r="CR457" s="17" t="str">
        <f t="shared" ca="1" si="125"/>
        <v/>
      </c>
      <c r="CS457" s="17" t="str">
        <f t="shared" ca="1" si="126"/>
        <v/>
      </c>
      <c r="CT457" s="17" t="str">
        <f t="shared" ca="1" si="126"/>
        <v/>
      </c>
      <c r="CV457" s="118" t="str" cm="1">
        <f t="array" aca="1" ref="CV457" ca="1">IF($CN457&gt;$CV$6, "", IFERROR(INDEX($BO$4:$BV$4, $BN$4, MATCH($CK457, $BO$8:$BV$8, 0)), 0))</f>
        <v/>
      </c>
      <c r="CX457" s="118" t="str">
        <f t="shared" ca="1" si="127"/>
        <v/>
      </c>
    </row>
    <row r="458" spans="88:102" hidden="1" x14ac:dyDescent="0.25">
      <c r="CJ458" s="89">
        <f t="shared" ref="CJ458:CJ521" ca="1" si="131">CJ457+1</f>
        <v>45113</v>
      </c>
      <c r="CK458" s="17" t="str">
        <f t="shared" ca="1" si="129"/>
        <v>Thu</v>
      </c>
      <c r="CL458" s="118" cm="1">
        <f t="array" aca="1" ref="CL458" ca="1">IFERROR(INDEX($BO$6:$BV$6, $BN$6, MATCH($CK458, $BO$8:$BV$8, 0)), 0)</f>
        <v>0.28385416666666663</v>
      </c>
      <c r="CN458" s="6">
        <f t="shared" ca="1" si="128"/>
        <v>5</v>
      </c>
      <c r="CO458" s="118">
        <f ca="1">SUMIF($CN$9:$CN458, $CN458, $CL$9:$CL$9)</f>
        <v>85.440104166666814</v>
      </c>
      <c r="CP458" s="140" t="str">
        <f ca="1">IFERROR(INDEX('Current Jobs'!$W$11:$W$510, MATCH($CN458, 'Current Jobs'!$T$11:$T$510, 0)), "")</f>
        <v/>
      </c>
      <c r="CQ458" s="17" t="str">
        <f t="shared" ca="1" si="130"/>
        <v/>
      </c>
      <c r="CR458" s="17" t="str">
        <f t="shared" ref="CR458:CR521" ca="1" si="132">IF($CN459&gt;$CN458, $CR$8, "")</f>
        <v/>
      </c>
      <c r="CS458" s="17" t="str">
        <f t="shared" ref="CS458:CT521" ca="1" si="133">IF(CQ458="", "", CONCATENATE($CN458, " - ", CQ458))</f>
        <v/>
      </c>
      <c r="CT458" s="17" t="str">
        <f t="shared" ca="1" si="133"/>
        <v/>
      </c>
      <c r="CV458" s="118" t="str" cm="1">
        <f t="array" aca="1" ref="CV458" ca="1">IF($CN458&gt;$CV$6, "", IFERROR(INDEX($BO$4:$BV$4, $BN$4, MATCH($CK458, $BO$8:$BV$8, 0)), 0))</f>
        <v/>
      </c>
      <c r="CX458" s="118" t="str">
        <f t="shared" ref="CX458:CX521" ca="1" si="134">IF($CN458&gt;$CV$6, "", $CL458)</f>
        <v/>
      </c>
    </row>
    <row r="459" spans="88:102" hidden="1" x14ac:dyDescent="0.25">
      <c r="CJ459" s="89">
        <f t="shared" ca="1" si="131"/>
        <v>45114</v>
      </c>
      <c r="CK459" s="17" t="str">
        <f t="shared" ca="1" si="129"/>
        <v>Fri</v>
      </c>
      <c r="CL459" s="118" cm="1">
        <f t="array" aca="1" ref="CL459" ca="1">IFERROR(INDEX($BO$6:$BV$6, $BN$6, MATCH($CK459, $BO$8:$BV$8, 0)), 0)</f>
        <v>0.28385416666666663</v>
      </c>
      <c r="CN459" s="6">
        <f t="shared" ca="1" si="128"/>
        <v>5</v>
      </c>
      <c r="CO459" s="118">
        <f ca="1">SUMIF($CN$9:$CN459, $CN459, $CL$9:$CL$9)</f>
        <v>85.723958333333485</v>
      </c>
      <c r="CP459" s="140" t="str">
        <f ca="1">IFERROR(INDEX('Current Jobs'!$W$11:$W$510, MATCH($CN459, 'Current Jobs'!$T$11:$T$510, 0)), "")</f>
        <v/>
      </c>
      <c r="CQ459" s="17" t="str">
        <f t="shared" ca="1" si="130"/>
        <v/>
      </c>
      <c r="CR459" s="17" t="str">
        <f t="shared" ca="1" si="132"/>
        <v/>
      </c>
      <c r="CS459" s="17" t="str">
        <f t="shared" ca="1" si="133"/>
        <v/>
      </c>
      <c r="CT459" s="17" t="str">
        <f t="shared" ca="1" si="133"/>
        <v/>
      </c>
      <c r="CV459" s="118" t="str" cm="1">
        <f t="array" aca="1" ref="CV459" ca="1">IF($CN459&gt;$CV$6, "", IFERROR(INDEX($BO$4:$BV$4, $BN$4, MATCH($CK459, $BO$8:$BV$8, 0)), 0))</f>
        <v/>
      </c>
      <c r="CX459" s="118" t="str">
        <f t="shared" ca="1" si="134"/>
        <v/>
      </c>
    </row>
    <row r="460" spans="88:102" hidden="1" x14ac:dyDescent="0.25">
      <c r="CJ460" s="89">
        <f t="shared" ca="1" si="131"/>
        <v>45115</v>
      </c>
      <c r="CK460" s="17" t="str">
        <f t="shared" ca="1" si="129"/>
        <v>Sat</v>
      </c>
      <c r="CL460" s="118" cm="1">
        <f t="array" aca="1" ref="CL460" ca="1">IFERROR(INDEX($BO$6:$BV$6, $BN$6, MATCH($CK460, $BO$8:$BV$8, 0)), 0)</f>
        <v>0</v>
      </c>
      <c r="CN460" s="6">
        <f t="shared" ca="1" si="128"/>
        <v>5</v>
      </c>
      <c r="CO460" s="118">
        <f ca="1">SUMIF($CN$9:$CN460, $CN460, $CL$9:$CL$9)</f>
        <v>85.723958333333485</v>
      </c>
      <c r="CP460" s="140" t="str">
        <f ca="1">IFERROR(INDEX('Current Jobs'!$W$11:$W$510, MATCH($CN460, 'Current Jobs'!$T$11:$T$510, 0)), "")</f>
        <v/>
      </c>
      <c r="CQ460" s="17" t="str">
        <f t="shared" ca="1" si="130"/>
        <v/>
      </c>
      <c r="CR460" s="17" t="str">
        <f t="shared" ca="1" si="132"/>
        <v/>
      </c>
      <c r="CS460" s="17" t="str">
        <f t="shared" ca="1" si="133"/>
        <v/>
      </c>
      <c r="CT460" s="17" t="str">
        <f t="shared" ca="1" si="133"/>
        <v/>
      </c>
      <c r="CV460" s="118" t="str" cm="1">
        <f t="array" aca="1" ref="CV460" ca="1">IF($CN460&gt;$CV$6, "", IFERROR(INDEX($BO$4:$BV$4, $BN$4, MATCH($CK460, $BO$8:$BV$8, 0)), 0))</f>
        <v/>
      </c>
      <c r="CX460" s="118" t="str">
        <f t="shared" ca="1" si="134"/>
        <v/>
      </c>
    </row>
    <row r="461" spans="88:102" hidden="1" x14ac:dyDescent="0.25">
      <c r="CJ461" s="89">
        <f t="shared" ca="1" si="131"/>
        <v>45116</v>
      </c>
      <c r="CK461" s="17" t="str">
        <f t="shared" ca="1" si="129"/>
        <v>Sun</v>
      </c>
      <c r="CL461" s="118" cm="1">
        <f t="array" aca="1" ref="CL461" ca="1">IFERROR(INDEX($BO$6:$BV$6, $BN$6, MATCH($CK461, $BO$8:$BV$8, 0)), 0)</f>
        <v>0</v>
      </c>
      <c r="CN461" s="6">
        <f t="shared" ca="1" si="128"/>
        <v>5</v>
      </c>
      <c r="CO461" s="118">
        <f ca="1">SUMIF($CN$9:$CN461, $CN461, $CL$9:$CL$9)</f>
        <v>85.723958333333485</v>
      </c>
      <c r="CP461" s="140" t="str">
        <f ca="1">IFERROR(INDEX('Current Jobs'!$W$11:$W$510, MATCH($CN461, 'Current Jobs'!$T$11:$T$510, 0)), "")</f>
        <v/>
      </c>
      <c r="CQ461" s="17" t="str">
        <f t="shared" ca="1" si="130"/>
        <v/>
      </c>
      <c r="CR461" s="17" t="str">
        <f t="shared" ca="1" si="132"/>
        <v/>
      </c>
      <c r="CS461" s="17" t="str">
        <f t="shared" ca="1" si="133"/>
        <v/>
      </c>
      <c r="CT461" s="17" t="str">
        <f t="shared" ca="1" si="133"/>
        <v/>
      </c>
      <c r="CV461" s="118" t="str" cm="1">
        <f t="array" aca="1" ref="CV461" ca="1">IF($CN461&gt;$CV$6, "", IFERROR(INDEX($BO$4:$BV$4, $BN$4, MATCH($CK461, $BO$8:$BV$8, 0)), 0))</f>
        <v/>
      </c>
      <c r="CX461" s="118" t="str">
        <f t="shared" ca="1" si="134"/>
        <v/>
      </c>
    </row>
    <row r="462" spans="88:102" hidden="1" x14ac:dyDescent="0.25">
      <c r="CJ462" s="89">
        <f t="shared" ca="1" si="131"/>
        <v>45117</v>
      </c>
      <c r="CK462" s="17" t="str">
        <f t="shared" ca="1" si="129"/>
        <v>Mon</v>
      </c>
      <c r="CL462" s="118" cm="1">
        <f t="array" aca="1" ref="CL462" ca="1">IFERROR(INDEX($BO$6:$BV$6, $BN$6, MATCH($CK462, $BO$8:$BV$8, 0)), 0)</f>
        <v>0.28385416666666663</v>
      </c>
      <c r="CN462" s="6">
        <f t="shared" ca="1" si="128"/>
        <v>5</v>
      </c>
      <c r="CO462" s="118">
        <f ca="1">SUMIF($CN$9:$CN462, $CN462, $CL$9:$CL$9)</f>
        <v>86.007812500000156</v>
      </c>
      <c r="CP462" s="140" t="str">
        <f ca="1">IFERROR(INDEX('Current Jobs'!$W$11:$W$510, MATCH($CN462, 'Current Jobs'!$T$11:$T$510, 0)), "")</f>
        <v/>
      </c>
      <c r="CQ462" s="17" t="str">
        <f t="shared" ca="1" si="130"/>
        <v/>
      </c>
      <c r="CR462" s="17" t="str">
        <f t="shared" ca="1" si="132"/>
        <v/>
      </c>
      <c r="CS462" s="17" t="str">
        <f t="shared" ca="1" si="133"/>
        <v/>
      </c>
      <c r="CT462" s="17" t="str">
        <f t="shared" ca="1" si="133"/>
        <v/>
      </c>
      <c r="CV462" s="118" t="str" cm="1">
        <f t="array" aca="1" ref="CV462" ca="1">IF($CN462&gt;$CV$6, "", IFERROR(INDEX($BO$4:$BV$4, $BN$4, MATCH($CK462, $BO$8:$BV$8, 0)), 0))</f>
        <v/>
      </c>
      <c r="CX462" s="118" t="str">
        <f t="shared" ca="1" si="134"/>
        <v/>
      </c>
    </row>
    <row r="463" spans="88:102" hidden="1" x14ac:dyDescent="0.25">
      <c r="CJ463" s="89">
        <f t="shared" ca="1" si="131"/>
        <v>45118</v>
      </c>
      <c r="CK463" s="17" t="str">
        <f t="shared" ca="1" si="129"/>
        <v>Tue</v>
      </c>
      <c r="CL463" s="118" cm="1">
        <f t="array" aca="1" ref="CL463" ca="1">IFERROR(INDEX($BO$6:$BV$6, $BN$6, MATCH($CK463, $BO$8:$BV$8, 0)), 0)</f>
        <v>0.28385416666666663</v>
      </c>
      <c r="CN463" s="6">
        <f t="shared" ca="1" si="128"/>
        <v>5</v>
      </c>
      <c r="CO463" s="118">
        <f ca="1">SUMIF($CN$9:$CN463, $CN463, $CL$9:$CL$9)</f>
        <v>86.291666666666828</v>
      </c>
      <c r="CP463" s="140" t="str">
        <f ca="1">IFERROR(INDEX('Current Jobs'!$W$11:$W$510, MATCH($CN463, 'Current Jobs'!$T$11:$T$510, 0)), "")</f>
        <v/>
      </c>
      <c r="CQ463" s="17" t="str">
        <f t="shared" ca="1" si="130"/>
        <v/>
      </c>
      <c r="CR463" s="17" t="str">
        <f t="shared" ca="1" si="132"/>
        <v/>
      </c>
      <c r="CS463" s="17" t="str">
        <f t="shared" ca="1" si="133"/>
        <v/>
      </c>
      <c r="CT463" s="17" t="str">
        <f t="shared" ca="1" si="133"/>
        <v/>
      </c>
      <c r="CV463" s="118" t="str" cm="1">
        <f t="array" aca="1" ref="CV463" ca="1">IF($CN463&gt;$CV$6, "", IFERROR(INDEX($BO$4:$BV$4, $BN$4, MATCH($CK463, $BO$8:$BV$8, 0)), 0))</f>
        <v/>
      </c>
      <c r="CX463" s="118" t="str">
        <f t="shared" ca="1" si="134"/>
        <v/>
      </c>
    </row>
    <row r="464" spans="88:102" hidden="1" x14ac:dyDescent="0.25">
      <c r="CJ464" s="89">
        <f t="shared" ca="1" si="131"/>
        <v>45119</v>
      </c>
      <c r="CK464" s="17" t="str">
        <f t="shared" ca="1" si="129"/>
        <v>Wed</v>
      </c>
      <c r="CL464" s="118" cm="1">
        <f t="array" aca="1" ref="CL464" ca="1">IFERROR(INDEX($BO$6:$BV$6, $BN$6, MATCH($CK464, $BO$8:$BV$8, 0)), 0)</f>
        <v>0.28385416666666663</v>
      </c>
      <c r="CN464" s="6">
        <f t="shared" ca="1" si="128"/>
        <v>5</v>
      </c>
      <c r="CO464" s="118">
        <f ca="1">SUMIF($CN$9:$CN464, $CN464, $CL$9:$CL$9)</f>
        <v>86.575520833333499</v>
      </c>
      <c r="CP464" s="140" t="str">
        <f ca="1">IFERROR(INDEX('Current Jobs'!$W$11:$W$510, MATCH($CN464, 'Current Jobs'!$T$11:$T$510, 0)), "")</f>
        <v/>
      </c>
      <c r="CQ464" s="17" t="str">
        <f t="shared" ca="1" si="130"/>
        <v/>
      </c>
      <c r="CR464" s="17" t="str">
        <f t="shared" ca="1" si="132"/>
        <v/>
      </c>
      <c r="CS464" s="17" t="str">
        <f t="shared" ca="1" si="133"/>
        <v/>
      </c>
      <c r="CT464" s="17" t="str">
        <f t="shared" ca="1" si="133"/>
        <v/>
      </c>
      <c r="CV464" s="118" t="str" cm="1">
        <f t="array" aca="1" ref="CV464" ca="1">IF($CN464&gt;$CV$6, "", IFERROR(INDEX($BO$4:$BV$4, $BN$4, MATCH($CK464, $BO$8:$BV$8, 0)), 0))</f>
        <v/>
      </c>
      <c r="CX464" s="118" t="str">
        <f t="shared" ca="1" si="134"/>
        <v/>
      </c>
    </row>
    <row r="465" spans="88:102" hidden="1" x14ac:dyDescent="0.25">
      <c r="CJ465" s="89">
        <f t="shared" ca="1" si="131"/>
        <v>45120</v>
      </c>
      <c r="CK465" s="17" t="str">
        <f t="shared" ca="1" si="129"/>
        <v>Thu</v>
      </c>
      <c r="CL465" s="118" cm="1">
        <f t="array" aca="1" ref="CL465" ca="1">IFERROR(INDEX($BO$6:$BV$6, $BN$6, MATCH($CK465, $BO$8:$BV$8, 0)), 0)</f>
        <v>0.28385416666666663</v>
      </c>
      <c r="CN465" s="6">
        <f t="shared" ca="1" si="128"/>
        <v>5</v>
      </c>
      <c r="CO465" s="118">
        <f ca="1">SUMIF($CN$9:$CN465, $CN465, $CL$9:$CL$9)</f>
        <v>86.859375000000171</v>
      </c>
      <c r="CP465" s="140" t="str">
        <f ca="1">IFERROR(INDEX('Current Jobs'!$W$11:$W$510, MATCH($CN465, 'Current Jobs'!$T$11:$T$510, 0)), "")</f>
        <v/>
      </c>
      <c r="CQ465" s="17" t="str">
        <f t="shared" ca="1" si="130"/>
        <v/>
      </c>
      <c r="CR465" s="17" t="str">
        <f t="shared" ca="1" si="132"/>
        <v/>
      </c>
      <c r="CS465" s="17" t="str">
        <f t="shared" ca="1" si="133"/>
        <v/>
      </c>
      <c r="CT465" s="17" t="str">
        <f t="shared" ca="1" si="133"/>
        <v/>
      </c>
      <c r="CV465" s="118" t="str" cm="1">
        <f t="array" aca="1" ref="CV465" ca="1">IF($CN465&gt;$CV$6, "", IFERROR(INDEX($BO$4:$BV$4, $BN$4, MATCH($CK465, $BO$8:$BV$8, 0)), 0))</f>
        <v/>
      </c>
      <c r="CX465" s="118" t="str">
        <f t="shared" ca="1" si="134"/>
        <v/>
      </c>
    </row>
    <row r="466" spans="88:102" hidden="1" x14ac:dyDescent="0.25">
      <c r="CJ466" s="89">
        <f t="shared" ca="1" si="131"/>
        <v>45121</v>
      </c>
      <c r="CK466" s="17" t="str">
        <f t="shared" ca="1" si="129"/>
        <v>Fri</v>
      </c>
      <c r="CL466" s="118" cm="1">
        <f t="array" aca="1" ref="CL466" ca="1">IFERROR(INDEX($BO$6:$BV$6, $BN$6, MATCH($CK466, $BO$8:$BV$8, 0)), 0)</f>
        <v>0.28385416666666663</v>
      </c>
      <c r="CN466" s="6">
        <f t="shared" ref="CN466:CN529" ca="1" si="135">IF($CO465&gt;=$CP465, $CN465+1, $CN465)</f>
        <v>5</v>
      </c>
      <c r="CO466" s="118">
        <f ca="1">SUMIF($CN$9:$CN466, $CN466, $CL$9:$CL$9)</f>
        <v>87.143229166666842</v>
      </c>
      <c r="CP466" s="140" t="str">
        <f ca="1">IFERROR(INDEX('Current Jobs'!$W$11:$W$510, MATCH($CN466, 'Current Jobs'!$T$11:$T$510, 0)), "")</f>
        <v/>
      </c>
      <c r="CQ466" s="17" t="str">
        <f t="shared" ca="1" si="130"/>
        <v/>
      </c>
      <c r="CR466" s="17" t="str">
        <f t="shared" ca="1" si="132"/>
        <v/>
      </c>
      <c r="CS466" s="17" t="str">
        <f t="shared" ca="1" si="133"/>
        <v/>
      </c>
      <c r="CT466" s="17" t="str">
        <f t="shared" ca="1" si="133"/>
        <v/>
      </c>
      <c r="CV466" s="118" t="str" cm="1">
        <f t="array" aca="1" ref="CV466" ca="1">IF($CN466&gt;$CV$6, "", IFERROR(INDEX($BO$4:$BV$4, $BN$4, MATCH($CK466, $BO$8:$BV$8, 0)), 0))</f>
        <v/>
      </c>
      <c r="CX466" s="118" t="str">
        <f t="shared" ca="1" si="134"/>
        <v/>
      </c>
    </row>
    <row r="467" spans="88:102" hidden="1" x14ac:dyDescent="0.25">
      <c r="CJ467" s="89">
        <f t="shared" ca="1" si="131"/>
        <v>45122</v>
      </c>
      <c r="CK467" s="17" t="str">
        <f t="shared" ca="1" si="129"/>
        <v>Sat</v>
      </c>
      <c r="CL467" s="118" cm="1">
        <f t="array" aca="1" ref="CL467" ca="1">IFERROR(INDEX($BO$6:$BV$6, $BN$6, MATCH($CK467, $BO$8:$BV$8, 0)), 0)</f>
        <v>0</v>
      </c>
      <c r="CN467" s="6">
        <f t="shared" ca="1" si="135"/>
        <v>5</v>
      </c>
      <c r="CO467" s="118">
        <f ca="1">SUMIF($CN$9:$CN467, $CN467, $CL$9:$CL$9)</f>
        <v>87.143229166666842</v>
      </c>
      <c r="CP467" s="140" t="str">
        <f ca="1">IFERROR(INDEX('Current Jobs'!$W$11:$W$510, MATCH($CN467, 'Current Jobs'!$T$11:$T$510, 0)), "")</f>
        <v/>
      </c>
      <c r="CQ467" s="17" t="str">
        <f t="shared" ca="1" si="130"/>
        <v/>
      </c>
      <c r="CR467" s="17" t="str">
        <f t="shared" ca="1" si="132"/>
        <v/>
      </c>
      <c r="CS467" s="17" t="str">
        <f t="shared" ca="1" si="133"/>
        <v/>
      </c>
      <c r="CT467" s="17" t="str">
        <f t="shared" ca="1" si="133"/>
        <v/>
      </c>
      <c r="CV467" s="118" t="str" cm="1">
        <f t="array" aca="1" ref="CV467" ca="1">IF($CN467&gt;$CV$6, "", IFERROR(INDEX($BO$4:$BV$4, $BN$4, MATCH($CK467, $BO$8:$BV$8, 0)), 0))</f>
        <v/>
      </c>
      <c r="CX467" s="118" t="str">
        <f t="shared" ca="1" si="134"/>
        <v/>
      </c>
    </row>
    <row r="468" spans="88:102" hidden="1" x14ac:dyDescent="0.25">
      <c r="CJ468" s="89">
        <f t="shared" ca="1" si="131"/>
        <v>45123</v>
      </c>
      <c r="CK468" s="17" t="str">
        <f t="shared" ca="1" si="129"/>
        <v>Sun</v>
      </c>
      <c r="CL468" s="118" cm="1">
        <f t="array" aca="1" ref="CL468" ca="1">IFERROR(INDEX($BO$6:$BV$6, $BN$6, MATCH($CK468, $BO$8:$BV$8, 0)), 0)</f>
        <v>0</v>
      </c>
      <c r="CN468" s="6">
        <f t="shared" ca="1" si="135"/>
        <v>5</v>
      </c>
      <c r="CO468" s="118">
        <f ca="1">SUMIF($CN$9:$CN468, $CN468, $CL$9:$CL$9)</f>
        <v>87.143229166666842</v>
      </c>
      <c r="CP468" s="140" t="str">
        <f ca="1">IFERROR(INDEX('Current Jobs'!$W$11:$W$510, MATCH($CN468, 'Current Jobs'!$T$11:$T$510, 0)), "")</f>
        <v/>
      </c>
      <c r="CQ468" s="17" t="str">
        <f t="shared" ca="1" si="130"/>
        <v/>
      </c>
      <c r="CR468" s="17" t="str">
        <f t="shared" ca="1" si="132"/>
        <v/>
      </c>
      <c r="CS468" s="17" t="str">
        <f t="shared" ca="1" si="133"/>
        <v/>
      </c>
      <c r="CT468" s="17" t="str">
        <f t="shared" ca="1" si="133"/>
        <v/>
      </c>
      <c r="CV468" s="118" t="str" cm="1">
        <f t="array" aca="1" ref="CV468" ca="1">IF($CN468&gt;$CV$6, "", IFERROR(INDEX($BO$4:$BV$4, $BN$4, MATCH($CK468, $BO$8:$BV$8, 0)), 0))</f>
        <v/>
      </c>
      <c r="CX468" s="118" t="str">
        <f t="shared" ca="1" si="134"/>
        <v/>
      </c>
    </row>
    <row r="469" spans="88:102" hidden="1" x14ac:dyDescent="0.25">
      <c r="CJ469" s="89">
        <f t="shared" ca="1" si="131"/>
        <v>45124</v>
      </c>
      <c r="CK469" s="17" t="str">
        <f t="shared" ca="1" si="129"/>
        <v>Mon</v>
      </c>
      <c r="CL469" s="118" cm="1">
        <f t="array" aca="1" ref="CL469" ca="1">IFERROR(INDEX($BO$6:$BV$6, $BN$6, MATCH($CK469, $BO$8:$BV$8, 0)), 0)</f>
        <v>0.28385416666666663</v>
      </c>
      <c r="CN469" s="6">
        <f t="shared" ca="1" si="135"/>
        <v>5</v>
      </c>
      <c r="CO469" s="118">
        <f ca="1">SUMIF($CN$9:$CN469, $CN469, $CL$9:$CL$9)</f>
        <v>87.427083333333513</v>
      </c>
      <c r="CP469" s="140" t="str">
        <f ca="1">IFERROR(INDEX('Current Jobs'!$W$11:$W$510, MATCH($CN469, 'Current Jobs'!$T$11:$T$510, 0)), "")</f>
        <v/>
      </c>
      <c r="CQ469" s="17" t="str">
        <f t="shared" ca="1" si="130"/>
        <v/>
      </c>
      <c r="CR469" s="17" t="str">
        <f t="shared" ca="1" si="132"/>
        <v/>
      </c>
      <c r="CS469" s="17" t="str">
        <f t="shared" ca="1" si="133"/>
        <v/>
      </c>
      <c r="CT469" s="17" t="str">
        <f t="shared" ca="1" si="133"/>
        <v/>
      </c>
      <c r="CV469" s="118" t="str" cm="1">
        <f t="array" aca="1" ref="CV469" ca="1">IF($CN469&gt;$CV$6, "", IFERROR(INDEX($BO$4:$BV$4, $BN$4, MATCH($CK469, $BO$8:$BV$8, 0)), 0))</f>
        <v/>
      </c>
      <c r="CX469" s="118" t="str">
        <f t="shared" ca="1" si="134"/>
        <v/>
      </c>
    </row>
    <row r="470" spans="88:102" hidden="1" x14ac:dyDescent="0.25">
      <c r="CJ470" s="89">
        <f t="shared" ca="1" si="131"/>
        <v>45125</v>
      </c>
      <c r="CK470" s="17" t="str">
        <f t="shared" ca="1" si="129"/>
        <v>Tue</v>
      </c>
      <c r="CL470" s="118" cm="1">
        <f t="array" aca="1" ref="CL470" ca="1">IFERROR(INDEX($BO$6:$BV$6, $BN$6, MATCH($CK470, $BO$8:$BV$8, 0)), 0)</f>
        <v>0.28385416666666663</v>
      </c>
      <c r="CN470" s="6">
        <f t="shared" ca="1" si="135"/>
        <v>5</v>
      </c>
      <c r="CO470" s="118">
        <f ca="1">SUMIF($CN$9:$CN470, $CN470, $CL$9:$CL$9)</f>
        <v>87.710937500000185</v>
      </c>
      <c r="CP470" s="140" t="str">
        <f ca="1">IFERROR(INDEX('Current Jobs'!$W$11:$W$510, MATCH($CN470, 'Current Jobs'!$T$11:$T$510, 0)), "")</f>
        <v/>
      </c>
      <c r="CQ470" s="17" t="str">
        <f t="shared" ca="1" si="130"/>
        <v/>
      </c>
      <c r="CR470" s="17" t="str">
        <f t="shared" ca="1" si="132"/>
        <v/>
      </c>
      <c r="CS470" s="17" t="str">
        <f t="shared" ca="1" si="133"/>
        <v/>
      </c>
      <c r="CT470" s="17" t="str">
        <f t="shared" ca="1" si="133"/>
        <v/>
      </c>
      <c r="CV470" s="118" t="str" cm="1">
        <f t="array" aca="1" ref="CV470" ca="1">IF($CN470&gt;$CV$6, "", IFERROR(INDEX($BO$4:$BV$4, $BN$4, MATCH($CK470, $BO$8:$BV$8, 0)), 0))</f>
        <v/>
      </c>
      <c r="CX470" s="118" t="str">
        <f t="shared" ca="1" si="134"/>
        <v/>
      </c>
    </row>
    <row r="471" spans="88:102" hidden="1" x14ac:dyDescent="0.25">
      <c r="CJ471" s="89">
        <f t="shared" ca="1" si="131"/>
        <v>45126</v>
      </c>
      <c r="CK471" s="17" t="str">
        <f t="shared" ca="1" si="129"/>
        <v>Wed</v>
      </c>
      <c r="CL471" s="118" cm="1">
        <f t="array" aca="1" ref="CL471" ca="1">IFERROR(INDEX($BO$6:$BV$6, $BN$6, MATCH($CK471, $BO$8:$BV$8, 0)), 0)</f>
        <v>0.28385416666666663</v>
      </c>
      <c r="CN471" s="6">
        <f t="shared" ca="1" si="135"/>
        <v>5</v>
      </c>
      <c r="CO471" s="118">
        <f ca="1">SUMIF($CN$9:$CN471, $CN471, $CL$9:$CL$9)</f>
        <v>87.994791666666856</v>
      </c>
      <c r="CP471" s="140" t="str">
        <f ca="1">IFERROR(INDEX('Current Jobs'!$W$11:$W$510, MATCH($CN471, 'Current Jobs'!$T$11:$T$510, 0)), "")</f>
        <v/>
      </c>
      <c r="CQ471" s="17" t="str">
        <f t="shared" ca="1" si="130"/>
        <v/>
      </c>
      <c r="CR471" s="17" t="str">
        <f t="shared" ca="1" si="132"/>
        <v/>
      </c>
      <c r="CS471" s="17" t="str">
        <f t="shared" ca="1" si="133"/>
        <v/>
      </c>
      <c r="CT471" s="17" t="str">
        <f t="shared" ca="1" si="133"/>
        <v/>
      </c>
      <c r="CV471" s="118" t="str" cm="1">
        <f t="array" aca="1" ref="CV471" ca="1">IF($CN471&gt;$CV$6, "", IFERROR(INDEX($BO$4:$BV$4, $BN$4, MATCH($CK471, $BO$8:$BV$8, 0)), 0))</f>
        <v/>
      </c>
      <c r="CX471" s="118" t="str">
        <f t="shared" ca="1" si="134"/>
        <v/>
      </c>
    </row>
    <row r="472" spans="88:102" hidden="1" x14ac:dyDescent="0.25">
      <c r="CJ472" s="89">
        <f t="shared" ca="1" si="131"/>
        <v>45127</v>
      </c>
      <c r="CK472" s="17" t="str">
        <f t="shared" ca="1" si="129"/>
        <v>Thu</v>
      </c>
      <c r="CL472" s="118" cm="1">
        <f t="array" aca="1" ref="CL472" ca="1">IFERROR(INDEX($BO$6:$BV$6, $BN$6, MATCH($CK472, $BO$8:$BV$8, 0)), 0)</f>
        <v>0.28385416666666663</v>
      </c>
      <c r="CN472" s="6">
        <f t="shared" ca="1" si="135"/>
        <v>5</v>
      </c>
      <c r="CO472" s="118">
        <f ca="1">SUMIF($CN$9:$CN472, $CN472, $CL$9:$CL$9)</f>
        <v>88.278645833333528</v>
      </c>
      <c r="CP472" s="140" t="str">
        <f ca="1">IFERROR(INDEX('Current Jobs'!$W$11:$W$510, MATCH($CN472, 'Current Jobs'!$T$11:$T$510, 0)), "")</f>
        <v/>
      </c>
      <c r="CQ472" s="17" t="str">
        <f t="shared" ca="1" si="130"/>
        <v/>
      </c>
      <c r="CR472" s="17" t="str">
        <f t="shared" ca="1" si="132"/>
        <v/>
      </c>
      <c r="CS472" s="17" t="str">
        <f t="shared" ca="1" si="133"/>
        <v/>
      </c>
      <c r="CT472" s="17" t="str">
        <f t="shared" ca="1" si="133"/>
        <v/>
      </c>
      <c r="CV472" s="118" t="str" cm="1">
        <f t="array" aca="1" ref="CV472" ca="1">IF($CN472&gt;$CV$6, "", IFERROR(INDEX($BO$4:$BV$4, $BN$4, MATCH($CK472, $BO$8:$BV$8, 0)), 0))</f>
        <v/>
      </c>
      <c r="CX472" s="118" t="str">
        <f t="shared" ca="1" si="134"/>
        <v/>
      </c>
    </row>
    <row r="473" spans="88:102" hidden="1" x14ac:dyDescent="0.25">
      <c r="CJ473" s="89">
        <f t="shared" ca="1" si="131"/>
        <v>45128</v>
      </c>
      <c r="CK473" s="17" t="str">
        <f t="shared" ca="1" si="129"/>
        <v>Fri</v>
      </c>
      <c r="CL473" s="118" cm="1">
        <f t="array" aca="1" ref="CL473" ca="1">IFERROR(INDEX($BO$6:$BV$6, $BN$6, MATCH($CK473, $BO$8:$BV$8, 0)), 0)</f>
        <v>0.28385416666666663</v>
      </c>
      <c r="CN473" s="6">
        <f t="shared" ca="1" si="135"/>
        <v>5</v>
      </c>
      <c r="CO473" s="118">
        <f ca="1">SUMIF($CN$9:$CN473, $CN473, $CL$9:$CL$9)</f>
        <v>88.562500000000199</v>
      </c>
      <c r="CP473" s="140" t="str">
        <f ca="1">IFERROR(INDEX('Current Jobs'!$W$11:$W$510, MATCH($CN473, 'Current Jobs'!$T$11:$T$510, 0)), "")</f>
        <v/>
      </c>
      <c r="CQ473" s="17" t="str">
        <f t="shared" ca="1" si="130"/>
        <v/>
      </c>
      <c r="CR473" s="17" t="str">
        <f t="shared" ca="1" si="132"/>
        <v/>
      </c>
      <c r="CS473" s="17" t="str">
        <f t="shared" ca="1" si="133"/>
        <v/>
      </c>
      <c r="CT473" s="17" t="str">
        <f t="shared" ca="1" si="133"/>
        <v/>
      </c>
      <c r="CV473" s="118" t="str" cm="1">
        <f t="array" aca="1" ref="CV473" ca="1">IF($CN473&gt;$CV$6, "", IFERROR(INDEX($BO$4:$BV$4, $BN$4, MATCH($CK473, $BO$8:$BV$8, 0)), 0))</f>
        <v/>
      </c>
      <c r="CX473" s="118" t="str">
        <f t="shared" ca="1" si="134"/>
        <v/>
      </c>
    </row>
    <row r="474" spans="88:102" hidden="1" x14ac:dyDescent="0.25">
      <c r="CJ474" s="89">
        <f t="shared" ca="1" si="131"/>
        <v>45129</v>
      </c>
      <c r="CK474" s="17" t="str">
        <f t="shared" ca="1" si="129"/>
        <v>Sat</v>
      </c>
      <c r="CL474" s="118" cm="1">
        <f t="array" aca="1" ref="CL474" ca="1">IFERROR(INDEX($BO$6:$BV$6, $BN$6, MATCH($CK474, $BO$8:$BV$8, 0)), 0)</f>
        <v>0</v>
      </c>
      <c r="CN474" s="6">
        <f t="shared" ca="1" si="135"/>
        <v>5</v>
      </c>
      <c r="CO474" s="118">
        <f ca="1">SUMIF($CN$9:$CN474, $CN474, $CL$9:$CL$9)</f>
        <v>88.562500000000199</v>
      </c>
      <c r="CP474" s="140" t="str">
        <f ca="1">IFERROR(INDEX('Current Jobs'!$W$11:$W$510, MATCH($CN474, 'Current Jobs'!$T$11:$T$510, 0)), "")</f>
        <v/>
      </c>
      <c r="CQ474" s="17" t="str">
        <f t="shared" ca="1" si="130"/>
        <v/>
      </c>
      <c r="CR474" s="17" t="str">
        <f t="shared" ca="1" si="132"/>
        <v/>
      </c>
      <c r="CS474" s="17" t="str">
        <f t="shared" ca="1" si="133"/>
        <v/>
      </c>
      <c r="CT474" s="17" t="str">
        <f t="shared" ca="1" si="133"/>
        <v/>
      </c>
      <c r="CV474" s="118" t="str" cm="1">
        <f t="array" aca="1" ref="CV474" ca="1">IF($CN474&gt;$CV$6, "", IFERROR(INDEX($BO$4:$BV$4, $BN$4, MATCH($CK474, $BO$8:$BV$8, 0)), 0))</f>
        <v/>
      </c>
      <c r="CX474" s="118" t="str">
        <f t="shared" ca="1" si="134"/>
        <v/>
      </c>
    </row>
    <row r="475" spans="88:102" hidden="1" x14ac:dyDescent="0.25">
      <c r="CJ475" s="89">
        <f t="shared" ca="1" si="131"/>
        <v>45130</v>
      </c>
      <c r="CK475" s="17" t="str">
        <f t="shared" ca="1" si="129"/>
        <v>Sun</v>
      </c>
      <c r="CL475" s="118" cm="1">
        <f t="array" aca="1" ref="CL475" ca="1">IFERROR(INDEX($BO$6:$BV$6, $BN$6, MATCH($CK475, $BO$8:$BV$8, 0)), 0)</f>
        <v>0</v>
      </c>
      <c r="CN475" s="6">
        <f t="shared" ca="1" si="135"/>
        <v>5</v>
      </c>
      <c r="CO475" s="118">
        <f ca="1">SUMIF($CN$9:$CN475, $CN475, $CL$9:$CL$9)</f>
        <v>88.562500000000199</v>
      </c>
      <c r="CP475" s="140" t="str">
        <f ca="1">IFERROR(INDEX('Current Jobs'!$W$11:$W$510, MATCH($CN475, 'Current Jobs'!$T$11:$T$510, 0)), "")</f>
        <v/>
      </c>
      <c r="CQ475" s="17" t="str">
        <f t="shared" ca="1" si="130"/>
        <v/>
      </c>
      <c r="CR475" s="17" t="str">
        <f t="shared" ca="1" si="132"/>
        <v/>
      </c>
      <c r="CS475" s="17" t="str">
        <f t="shared" ca="1" si="133"/>
        <v/>
      </c>
      <c r="CT475" s="17" t="str">
        <f t="shared" ca="1" si="133"/>
        <v/>
      </c>
      <c r="CV475" s="118" t="str" cm="1">
        <f t="array" aca="1" ref="CV475" ca="1">IF($CN475&gt;$CV$6, "", IFERROR(INDEX($BO$4:$BV$4, $BN$4, MATCH($CK475, $BO$8:$BV$8, 0)), 0))</f>
        <v/>
      </c>
      <c r="CX475" s="118" t="str">
        <f t="shared" ca="1" si="134"/>
        <v/>
      </c>
    </row>
    <row r="476" spans="88:102" hidden="1" x14ac:dyDescent="0.25">
      <c r="CJ476" s="89">
        <f t="shared" ca="1" si="131"/>
        <v>45131</v>
      </c>
      <c r="CK476" s="17" t="str">
        <f t="shared" ca="1" si="129"/>
        <v>Mon</v>
      </c>
      <c r="CL476" s="118" cm="1">
        <f t="array" aca="1" ref="CL476" ca="1">IFERROR(INDEX($BO$6:$BV$6, $BN$6, MATCH($CK476, $BO$8:$BV$8, 0)), 0)</f>
        <v>0.28385416666666663</v>
      </c>
      <c r="CN476" s="6">
        <f t="shared" ca="1" si="135"/>
        <v>5</v>
      </c>
      <c r="CO476" s="118">
        <f ca="1">SUMIF($CN$9:$CN476, $CN476, $CL$9:$CL$9)</f>
        <v>88.84635416666687</v>
      </c>
      <c r="CP476" s="140" t="str">
        <f ca="1">IFERROR(INDEX('Current Jobs'!$W$11:$W$510, MATCH($CN476, 'Current Jobs'!$T$11:$T$510, 0)), "")</f>
        <v/>
      </c>
      <c r="CQ476" s="17" t="str">
        <f t="shared" ca="1" si="130"/>
        <v/>
      </c>
      <c r="CR476" s="17" t="str">
        <f t="shared" ca="1" si="132"/>
        <v/>
      </c>
      <c r="CS476" s="17" t="str">
        <f t="shared" ca="1" si="133"/>
        <v/>
      </c>
      <c r="CT476" s="17" t="str">
        <f t="shared" ca="1" si="133"/>
        <v/>
      </c>
      <c r="CV476" s="118" t="str" cm="1">
        <f t="array" aca="1" ref="CV476" ca="1">IF($CN476&gt;$CV$6, "", IFERROR(INDEX($BO$4:$BV$4, $BN$4, MATCH($CK476, $BO$8:$BV$8, 0)), 0))</f>
        <v/>
      </c>
      <c r="CX476" s="118" t="str">
        <f t="shared" ca="1" si="134"/>
        <v/>
      </c>
    </row>
    <row r="477" spans="88:102" hidden="1" x14ac:dyDescent="0.25">
      <c r="CJ477" s="89">
        <f t="shared" ca="1" si="131"/>
        <v>45132</v>
      </c>
      <c r="CK477" s="17" t="str">
        <f t="shared" ca="1" si="129"/>
        <v>Tue</v>
      </c>
      <c r="CL477" s="118" cm="1">
        <f t="array" aca="1" ref="CL477" ca="1">IFERROR(INDEX($BO$6:$BV$6, $BN$6, MATCH($CK477, $BO$8:$BV$8, 0)), 0)</f>
        <v>0.28385416666666663</v>
      </c>
      <c r="CN477" s="6">
        <f t="shared" ca="1" si="135"/>
        <v>5</v>
      </c>
      <c r="CO477" s="118">
        <f ca="1">SUMIF($CN$9:$CN477, $CN477, $CL$9:$CL$9)</f>
        <v>89.130208333333542</v>
      </c>
      <c r="CP477" s="140" t="str">
        <f ca="1">IFERROR(INDEX('Current Jobs'!$W$11:$W$510, MATCH($CN477, 'Current Jobs'!$T$11:$T$510, 0)), "")</f>
        <v/>
      </c>
      <c r="CQ477" s="17" t="str">
        <f t="shared" ca="1" si="130"/>
        <v/>
      </c>
      <c r="CR477" s="17" t="str">
        <f t="shared" ca="1" si="132"/>
        <v/>
      </c>
      <c r="CS477" s="17" t="str">
        <f t="shared" ca="1" si="133"/>
        <v/>
      </c>
      <c r="CT477" s="17" t="str">
        <f t="shared" ca="1" si="133"/>
        <v/>
      </c>
      <c r="CV477" s="118" t="str" cm="1">
        <f t="array" aca="1" ref="CV477" ca="1">IF($CN477&gt;$CV$6, "", IFERROR(INDEX($BO$4:$BV$4, $BN$4, MATCH($CK477, $BO$8:$BV$8, 0)), 0))</f>
        <v/>
      </c>
      <c r="CX477" s="118" t="str">
        <f t="shared" ca="1" si="134"/>
        <v/>
      </c>
    </row>
    <row r="478" spans="88:102" hidden="1" x14ac:dyDescent="0.25">
      <c r="CJ478" s="89">
        <f t="shared" ca="1" si="131"/>
        <v>45133</v>
      </c>
      <c r="CK478" s="17" t="str">
        <f t="shared" ca="1" si="129"/>
        <v>Wed</v>
      </c>
      <c r="CL478" s="118" cm="1">
        <f t="array" aca="1" ref="CL478" ca="1">IFERROR(INDEX($BO$6:$BV$6, $BN$6, MATCH($CK478, $BO$8:$BV$8, 0)), 0)</f>
        <v>0.28385416666666663</v>
      </c>
      <c r="CN478" s="6">
        <f t="shared" ca="1" si="135"/>
        <v>5</v>
      </c>
      <c r="CO478" s="118">
        <f ca="1">SUMIF($CN$9:$CN478, $CN478, $CL$9:$CL$9)</f>
        <v>89.414062500000213</v>
      </c>
      <c r="CP478" s="140" t="str">
        <f ca="1">IFERROR(INDEX('Current Jobs'!$W$11:$W$510, MATCH($CN478, 'Current Jobs'!$T$11:$T$510, 0)), "")</f>
        <v/>
      </c>
      <c r="CQ478" s="17" t="str">
        <f t="shared" ca="1" si="130"/>
        <v/>
      </c>
      <c r="CR478" s="17" t="str">
        <f t="shared" ca="1" si="132"/>
        <v/>
      </c>
      <c r="CS478" s="17" t="str">
        <f t="shared" ca="1" si="133"/>
        <v/>
      </c>
      <c r="CT478" s="17" t="str">
        <f t="shared" ca="1" si="133"/>
        <v/>
      </c>
      <c r="CV478" s="118" t="str" cm="1">
        <f t="array" aca="1" ref="CV478" ca="1">IF($CN478&gt;$CV$6, "", IFERROR(INDEX($BO$4:$BV$4, $BN$4, MATCH($CK478, $BO$8:$BV$8, 0)), 0))</f>
        <v/>
      </c>
      <c r="CX478" s="118" t="str">
        <f t="shared" ca="1" si="134"/>
        <v/>
      </c>
    </row>
    <row r="479" spans="88:102" hidden="1" x14ac:dyDescent="0.25">
      <c r="CJ479" s="89">
        <f t="shared" ca="1" si="131"/>
        <v>45134</v>
      </c>
      <c r="CK479" s="17" t="str">
        <f t="shared" ca="1" si="129"/>
        <v>Thu</v>
      </c>
      <c r="CL479" s="118" cm="1">
        <f t="array" aca="1" ref="CL479" ca="1">IFERROR(INDEX($BO$6:$BV$6, $BN$6, MATCH($CK479, $BO$8:$BV$8, 0)), 0)</f>
        <v>0.28385416666666663</v>
      </c>
      <c r="CN479" s="6">
        <f t="shared" ca="1" si="135"/>
        <v>5</v>
      </c>
      <c r="CO479" s="118">
        <f ca="1">SUMIF($CN$9:$CN479, $CN479, $CL$9:$CL$9)</f>
        <v>89.697916666666885</v>
      </c>
      <c r="CP479" s="140" t="str">
        <f ca="1">IFERROR(INDEX('Current Jobs'!$W$11:$W$510, MATCH($CN479, 'Current Jobs'!$T$11:$T$510, 0)), "")</f>
        <v/>
      </c>
      <c r="CQ479" s="17" t="str">
        <f t="shared" ca="1" si="130"/>
        <v/>
      </c>
      <c r="CR479" s="17" t="str">
        <f t="shared" ca="1" si="132"/>
        <v/>
      </c>
      <c r="CS479" s="17" t="str">
        <f t="shared" ca="1" si="133"/>
        <v/>
      </c>
      <c r="CT479" s="17" t="str">
        <f t="shared" ca="1" si="133"/>
        <v/>
      </c>
      <c r="CV479" s="118" t="str" cm="1">
        <f t="array" aca="1" ref="CV479" ca="1">IF($CN479&gt;$CV$6, "", IFERROR(INDEX($BO$4:$BV$4, $BN$4, MATCH($CK479, $BO$8:$BV$8, 0)), 0))</f>
        <v/>
      </c>
      <c r="CX479" s="118" t="str">
        <f t="shared" ca="1" si="134"/>
        <v/>
      </c>
    </row>
    <row r="480" spans="88:102" hidden="1" x14ac:dyDescent="0.25">
      <c r="CJ480" s="89">
        <f t="shared" ca="1" si="131"/>
        <v>45135</v>
      </c>
      <c r="CK480" s="17" t="str">
        <f t="shared" ca="1" si="129"/>
        <v>Fri</v>
      </c>
      <c r="CL480" s="118" cm="1">
        <f t="array" aca="1" ref="CL480" ca="1">IFERROR(INDEX($BO$6:$BV$6, $BN$6, MATCH($CK480, $BO$8:$BV$8, 0)), 0)</f>
        <v>0.28385416666666663</v>
      </c>
      <c r="CN480" s="6">
        <f t="shared" ca="1" si="135"/>
        <v>5</v>
      </c>
      <c r="CO480" s="118">
        <f ca="1">SUMIF($CN$9:$CN480, $CN480, $CL$9:$CL$9)</f>
        <v>89.981770833333556</v>
      </c>
      <c r="CP480" s="140" t="str">
        <f ca="1">IFERROR(INDEX('Current Jobs'!$W$11:$W$510, MATCH($CN480, 'Current Jobs'!$T$11:$T$510, 0)), "")</f>
        <v/>
      </c>
      <c r="CQ480" s="17" t="str">
        <f t="shared" ca="1" si="130"/>
        <v/>
      </c>
      <c r="CR480" s="17" t="str">
        <f t="shared" ca="1" si="132"/>
        <v/>
      </c>
      <c r="CS480" s="17" t="str">
        <f t="shared" ca="1" si="133"/>
        <v/>
      </c>
      <c r="CT480" s="17" t="str">
        <f t="shared" ca="1" si="133"/>
        <v/>
      </c>
      <c r="CV480" s="118" t="str" cm="1">
        <f t="array" aca="1" ref="CV480" ca="1">IF($CN480&gt;$CV$6, "", IFERROR(INDEX($BO$4:$BV$4, $BN$4, MATCH($CK480, $BO$8:$BV$8, 0)), 0))</f>
        <v/>
      </c>
      <c r="CX480" s="118" t="str">
        <f t="shared" ca="1" si="134"/>
        <v/>
      </c>
    </row>
    <row r="481" spans="88:102" hidden="1" x14ac:dyDescent="0.25">
      <c r="CJ481" s="89">
        <f t="shared" ca="1" si="131"/>
        <v>45136</v>
      </c>
      <c r="CK481" s="17" t="str">
        <f t="shared" ca="1" si="129"/>
        <v>Sat</v>
      </c>
      <c r="CL481" s="118" cm="1">
        <f t="array" aca="1" ref="CL481" ca="1">IFERROR(INDEX($BO$6:$BV$6, $BN$6, MATCH($CK481, $BO$8:$BV$8, 0)), 0)</f>
        <v>0</v>
      </c>
      <c r="CN481" s="6">
        <f t="shared" ca="1" si="135"/>
        <v>5</v>
      </c>
      <c r="CO481" s="118">
        <f ca="1">SUMIF($CN$9:$CN481, $CN481, $CL$9:$CL$9)</f>
        <v>89.981770833333556</v>
      </c>
      <c r="CP481" s="140" t="str">
        <f ca="1">IFERROR(INDEX('Current Jobs'!$W$11:$W$510, MATCH($CN481, 'Current Jobs'!$T$11:$T$510, 0)), "")</f>
        <v/>
      </c>
      <c r="CQ481" s="17" t="str">
        <f t="shared" ca="1" si="130"/>
        <v/>
      </c>
      <c r="CR481" s="17" t="str">
        <f t="shared" ca="1" si="132"/>
        <v/>
      </c>
      <c r="CS481" s="17" t="str">
        <f t="shared" ca="1" si="133"/>
        <v/>
      </c>
      <c r="CT481" s="17" t="str">
        <f t="shared" ca="1" si="133"/>
        <v/>
      </c>
      <c r="CV481" s="118" t="str" cm="1">
        <f t="array" aca="1" ref="CV481" ca="1">IF($CN481&gt;$CV$6, "", IFERROR(INDEX($BO$4:$BV$4, $BN$4, MATCH($CK481, $BO$8:$BV$8, 0)), 0))</f>
        <v/>
      </c>
      <c r="CX481" s="118" t="str">
        <f t="shared" ca="1" si="134"/>
        <v/>
      </c>
    </row>
    <row r="482" spans="88:102" hidden="1" x14ac:dyDescent="0.25">
      <c r="CJ482" s="89">
        <f t="shared" ca="1" si="131"/>
        <v>45137</v>
      </c>
      <c r="CK482" s="17" t="str">
        <f t="shared" ca="1" si="129"/>
        <v>Sun</v>
      </c>
      <c r="CL482" s="118" cm="1">
        <f t="array" aca="1" ref="CL482" ca="1">IFERROR(INDEX($BO$6:$BV$6, $BN$6, MATCH($CK482, $BO$8:$BV$8, 0)), 0)</f>
        <v>0</v>
      </c>
      <c r="CN482" s="6">
        <f t="shared" ca="1" si="135"/>
        <v>5</v>
      </c>
      <c r="CO482" s="118">
        <f ca="1">SUMIF($CN$9:$CN482, $CN482, $CL$9:$CL$9)</f>
        <v>89.981770833333556</v>
      </c>
      <c r="CP482" s="140" t="str">
        <f ca="1">IFERROR(INDEX('Current Jobs'!$W$11:$W$510, MATCH($CN482, 'Current Jobs'!$T$11:$T$510, 0)), "")</f>
        <v/>
      </c>
      <c r="CQ482" s="17" t="str">
        <f t="shared" ca="1" si="130"/>
        <v/>
      </c>
      <c r="CR482" s="17" t="str">
        <f t="shared" ca="1" si="132"/>
        <v/>
      </c>
      <c r="CS482" s="17" t="str">
        <f t="shared" ca="1" si="133"/>
        <v/>
      </c>
      <c r="CT482" s="17" t="str">
        <f t="shared" ca="1" si="133"/>
        <v/>
      </c>
      <c r="CV482" s="118" t="str" cm="1">
        <f t="array" aca="1" ref="CV482" ca="1">IF($CN482&gt;$CV$6, "", IFERROR(INDEX($BO$4:$BV$4, $BN$4, MATCH($CK482, $BO$8:$BV$8, 0)), 0))</f>
        <v/>
      </c>
      <c r="CX482" s="118" t="str">
        <f t="shared" ca="1" si="134"/>
        <v/>
      </c>
    </row>
    <row r="483" spans="88:102" hidden="1" x14ac:dyDescent="0.25">
      <c r="CJ483" s="89">
        <f t="shared" ca="1" si="131"/>
        <v>45138</v>
      </c>
      <c r="CK483" s="17" t="str">
        <f t="shared" ca="1" si="129"/>
        <v>Mon</v>
      </c>
      <c r="CL483" s="118" cm="1">
        <f t="array" aca="1" ref="CL483" ca="1">IFERROR(INDEX($BO$6:$BV$6, $BN$6, MATCH($CK483, $BO$8:$BV$8, 0)), 0)</f>
        <v>0.28385416666666663</v>
      </c>
      <c r="CN483" s="6">
        <f t="shared" ca="1" si="135"/>
        <v>5</v>
      </c>
      <c r="CO483" s="118">
        <f ca="1">SUMIF($CN$9:$CN483, $CN483, $CL$9:$CL$9)</f>
        <v>90.265625000000227</v>
      </c>
      <c r="CP483" s="140" t="str">
        <f ca="1">IFERROR(INDEX('Current Jobs'!$W$11:$W$510, MATCH($CN483, 'Current Jobs'!$T$11:$T$510, 0)), "")</f>
        <v/>
      </c>
      <c r="CQ483" s="17" t="str">
        <f t="shared" ca="1" si="130"/>
        <v/>
      </c>
      <c r="CR483" s="17" t="str">
        <f t="shared" ca="1" si="132"/>
        <v/>
      </c>
      <c r="CS483" s="17" t="str">
        <f t="shared" ca="1" si="133"/>
        <v/>
      </c>
      <c r="CT483" s="17" t="str">
        <f t="shared" ca="1" si="133"/>
        <v/>
      </c>
      <c r="CV483" s="118" t="str" cm="1">
        <f t="array" aca="1" ref="CV483" ca="1">IF($CN483&gt;$CV$6, "", IFERROR(INDEX($BO$4:$BV$4, $BN$4, MATCH($CK483, $BO$8:$BV$8, 0)), 0))</f>
        <v/>
      </c>
      <c r="CX483" s="118" t="str">
        <f t="shared" ca="1" si="134"/>
        <v/>
      </c>
    </row>
    <row r="484" spans="88:102" hidden="1" x14ac:dyDescent="0.25">
      <c r="CJ484" s="89">
        <f t="shared" ca="1" si="131"/>
        <v>45139</v>
      </c>
      <c r="CK484" s="17" t="str">
        <f t="shared" ca="1" si="129"/>
        <v>Tue</v>
      </c>
      <c r="CL484" s="118" cm="1">
        <f t="array" aca="1" ref="CL484" ca="1">IFERROR(INDEX($BO$6:$BV$6, $BN$6, MATCH($CK484, $BO$8:$BV$8, 0)), 0)</f>
        <v>0.28385416666666663</v>
      </c>
      <c r="CN484" s="6">
        <f t="shared" ca="1" si="135"/>
        <v>5</v>
      </c>
      <c r="CO484" s="118">
        <f ca="1">SUMIF($CN$9:$CN484, $CN484, $CL$9:$CL$9)</f>
        <v>90.549479166666899</v>
      </c>
      <c r="CP484" s="140" t="str">
        <f ca="1">IFERROR(INDEX('Current Jobs'!$W$11:$W$510, MATCH($CN484, 'Current Jobs'!$T$11:$T$510, 0)), "")</f>
        <v/>
      </c>
      <c r="CQ484" s="17" t="str">
        <f t="shared" ca="1" si="130"/>
        <v/>
      </c>
      <c r="CR484" s="17" t="str">
        <f t="shared" ca="1" si="132"/>
        <v/>
      </c>
      <c r="CS484" s="17" t="str">
        <f t="shared" ca="1" si="133"/>
        <v/>
      </c>
      <c r="CT484" s="17" t="str">
        <f t="shared" ca="1" si="133"/>
        <v/>
      </c>
      <c r="CV484" s="118" t="str" cm="1">
        <f t="array" aca="1" ref="CV484" ca="1">IF($CN484&gt;$CV$6, "", IFERROR(INDEX($BO$4:$BV$4, $BN$4, MATCH($CK484, $BO$8:$BV$8, 0)), 0))</f>
        <v/>
      </c>
      <c r="CX484" s="118" t="str">
        <f t="shared" ca="1" si="134"/>
        <v/>
      </c>
    </row>
    <row r="485" spans="88:102" hidden="1" x14ac:dyDescent="0.25">
      <c r="CJ485" s="89">
        <f t="shared" ca="1" si="131"/>
        <v>45140</v>
      </c>
      <c r="CK485" s="17" t="str">
        <f t="shared" ca="1" si="129"/>
        <v>Wed</v>
      </c>
      <c r="CL485" s="118" cm="1">
        <f t="array" aca="1" ref="CL485" ca="1">IFERROR(INDEX($BO$6:$BV$6, $BN$6, MATCH($CK485, $BO$8:$BV$8, 0)), 0)</f>
        <v>0.28385416666666663</v>
      </c>
      <c r="CN485" s="6">
        <f t="shared" ca="1" si="135"/>
        <v>5</v>
      </c>
      <c r="CO485" s="118">
        <f ca="1">SUMIF($CN$9:$CN485, $CN485, $CL$9:$CL$9)</f>
        <v>90.83333333333357</v>
      </c>
      <c r="CP485" s="140" t="str">
        <f ca="1">IFERROR(INDEX('Current Jobs'!$W$11:$W$510, MATCH($CN485, 'Current Jobs'!$T$11:$T$510, 0)), "")</f>
        <v/>
      </c>
      <c r="CQ485" s="17" t="str">
        <f t="shared" ca="1" si="130"/>
        <v/>
      </c>
      <c r="CR485" s="17" t="str">
        <f t="shared" ca="1" si="132"/>
        <v/>
      </c>
      <c r="CS485" s="17" t="str">
        <f t="shared" ca="1" si="133"/>
        <v/>
      </c>
      <c r="CT485" s="17" t="str">
        <f t="shared" ca="1" si="133"/>
        <v/>
      </c>
      <c r="CV485" s="118" t="str" cm="1">
        <f t="array" aca="1" ref="CV485" ca="1">IF($CN485&gt;$CV$6, "", IFERROR(INDEX($BO$4:$BV$4, $BN$4, MATCH($CK485, $BO$8:$BV$8, 0)), 0))</f>
        <v/>
      </c>
      <c r="CX485" s="118" t="str">
        <f t="shared" ca="1" si="134"/>
        <v/>
      </c>
    </row>
    <row r="486" spans="88:102" hidden="1" x14ac:dyDescent="0.25">
      <c r="CJ486" s="89">
        <f t="shared" ca="1" si="131"/>
        <v>45141</v>
      </c>
      <c r="CK486" s="17" t="str">
        <f t="shared" ca="1" si="129"/>
        <v>Thu</v>
      </c>
      <c r="CL486" s="118" cm="1">
        <f t="array" aca="1" ref="CL486" ca="1">IFERROR(INDEX($BO$6:$BV$6, $BN$6, MATCH($CK486, $BO$8:$BV$8, 0)), 0)</f>
        <v>0.28385416666666663</v>
      </c>
      <c r="CN486" s="6">
        <f t="shared" ca="1" si="135"/>
        <v>5</v>
      </c>
      <c r="CO486" s="118">
        <f ca="1">SUMIF($CN$9:$CN486, $CN486, $CL$9:$CL$9)</f>
        <v>91.117187500000242</v>
      </c>
      <c r="CP486" s="140" t="str">
        <f ca="1">IFERROR(INDEX('Current Jobs'!$W$11:$W$510, MATCH($CN486, 'Current Jobs'!$T$11:$T$510, 0)), "")</f>
        <v/>
      </c>
      <c r="CQ486" s="17" t="str">
        <f t="shared" ca="1" si="130"/>
        <v/>
      </c>
      <c r="CR486" s="17" t="str">
        <f t="shared" ca="1" si="132"/>
        <v/>
      </c>
      <c r="CS486" s="17" t="str">
        <f t="shared" ca="1" si="133"/>
        <v/>
      </c>
      <c r="CT486" s="17" t="str">
        <f t="shared" ca="1" si="133"/>
        <v/>
      </c>
      <c r="CV486" s="118" t="str" cm="1">
        <f t="array" aca="1" ref="CV486" ca="1">IF($CN486&gt;$CV$6, "", IFERROR(INDEX($BO$4:$BV$4, $BN$4, MATCH($CK486, $BO$8:$BV$8, 0)), 0))</f>
        <v/>
      </c>
      <c r="CX486" s="118" t="str">
        <f t="shared" ca="1" si="134"/>
        <v/>
      </c>
    </row>
    <row r="487" spans="88:102" hidden="1" x14ac:dyDescent="0.25">
      <c r="CJ487" s="89">
        <f t="shared" ca="1" si="131"/>
        <v>45142</v>
      </c>
      <c r="CK487" s="17" t="str">
        <f t="shared" ca="1" si="129"/>
        <v>Fri</v>
      </c>
      <c r="CL487" s="118" cm="1">
        <f t="array" aca="1" ref="CL487" ca="1">IFERROR(INDEX($BO$6:$BV$6, $BN$6, MATCH($CK487, $BO$8:$BV$8, 0)), 0)</f>
        <v>0.28385416666666663</v>
      </c>
      <c r="CN487" s="6">
        <f t="shared" ca="1" si="135"/>
        <v>5</v>
      </c>
      <c r="CO487" s="118">
        <f ca="1">SUMIF($CN$9:$CN487, $CN487, $CL$9:$CL$9)</f>
        <v>91.401041666666913</v>
      </c>
      <c r="CP487" s="140" t="str">
        <f ca="1">IFERROR(INDEX('Current Jobs'!$W$11:$W$510, MATCH($CN487, 'Current Jobs'!$T$11:$T$510, 0)), "")</f>
        <v/>
      </c>
      <c r="CQ487" s="17" t="str">
        <f t="shared" ca="1" si="130"/>
        <v/>
      </c>
      <c r="CR487" s="17" t="str">
        <f t="shared" ca="1" si="132"/>
        <v/>
      </c>
      <c r="CS487" s="17" t="str">
        <f t="shared" ca="1" si="133"/>
        <v/>
      </c>
      <c r="CT487" s="17" t="str">
        <f t="shared" ca="1" si="133"/>
        <v/>
      </c>
      <c r="CV487" s="118" t="str" cm="1">
        <f t="array" aca="1" ref="CV487" ca="1">IF($CN487&gt;$CV$6, "", IFERROR(INDEX($BO$4:$BV$4, $BN$4, MATCH($CK487, $BO$8:$BV$8, 0)), 0))</f>
        <v/>
      </c>
      <c r="CX487" s="118" t="str">
        <f t="shared" ca="1" si="134"/>
        <v/>
      </c>
    </row>
    <row r="488" spans="88:102" hidden="1" x14ac:dyDescent="0.25">
      <c r="CJ488" s="89">
        <f t="shared" ca="1" si="131"/>
        <v>45143</v>
      </c>
      <c r="CK488" s="17" t="str">
        <f t="shared" ca="1" si="129"/>
        <v>Sat</v>
      </c>
      <c r="CL488" s="118" cm="1">
        <f t="array" aca="1" ref="CL488" ca="1">IFERROR(INDEX($BO$6:$BV$6, $BN$6, MATCH($CK488, $BO$8:$BV$8, 0)), 0)</f>
        <v>0</v>
      </c>
      <c r="CN488" s="6">
        <f t="shared" ca="1" si="135"/>
        <v>5</v>
      </c>
      <c r="CO488" s="118">
        <f ca="1">SUMIF($CN$9:$CN488, $CN488, $CL$9:$CL$9)</f>
        <v>91.401041666666913</v>
      </c>
      <c r="CP488" s="140" t="str">
        <f ca="1">IFERROR(INDEX('Current Jobs'!$W$11:$W$510, MATCH($CN488, 'Current Jobs'!$T$11:$T$510, 0)), "")</f>
        <v/>
      </c>
      <c r="CQ488" s="17" t="str">
        <f t="shared" ca="1" si="130"/>
        <v/>
      </c>
      <c r="CR488" s="17" t="str">
        <f t="shared" ca="1" si="132"/>
        <v/>
      </c>
      <c r="CS488" s="17" t="str">
        <f t="shared" ca="1" si="133"/>
        <v/>
      </c>
      <c r="CT488" s="17" t="str">
        <f t="shared" ca="1" si="133"/>
        <v/>
      </c>
      <c r="CV488" s="118" t="str" cm="1">
        <f t="array" aca="1" ref="CV488" ca="1">IF($CN488&gt;$CV$6, "", IFERROR(INDEX($BO$4:$BV$4, $BN$4, MATCH($CK488, $BO$8:$BV$8, 0)), 0))</f>
        <v/>
      </c>
      <c r="CX488" s="118" t="str">
        <f t="shared" ca="1" si="134"/>
        <v/>
      </c>
    </row>
    <row r="489" spans="88:102" hidden="1" x14ac:dyDescent="0.25">
      <c r="CJ489" s="89">
        <f t="shared" ca="1" si="131"/>
        <v>45144</v>
      </c>
      <c r="CK489" s="17" t="str">
        <f t="shared" ca="1" si="129"/>
        <v>Sun</v>
      </c>
      <c r="CL489" s="118" cm="1">
        <f t="array" aca="1" ref="CL489" ca="1">IFERROR(INDEX($BO$6:$BV$6, $BN$6, MATCH($CK489, $BO$8:$BV$8, 0)), 0)</f>
        <v>0</v>
      </c>
      <c r="CN489" s="6">
        <f t="shared" ca="1" si="135"/>
        <v>5</v>
      </c>
      <c r="CO489" s="118">
        <f ca="1">SUMIF($CN$9:$CN489, $CN489, $CL$9:$CL$9)</f>
        <v>91.401041666666913</v>
      </c>
      <c r="CP489" s="140" t="str">
        <f ca="1">IFERROR(INDEX('Current Jobs'!$W$11:$W$510, MATCH($CN489, 'Current Jobs'!$T$11:$T$510, 0)), "")</f>
        <v/>
      </c>
      <c r="CQ489" s="17" t="str">
        <f t="shared" ca="1" si="130"/>
        <v/>
      </c>
      <c r="CR489" s="17" t="str">
        <f t="shared" ca="1" si="132"/>
        <v/>
      </c>
      <c r="CS489" s="17" t="str">
        <f t="shared" ca="1" si="133"/>
        <v/>
      </c>
      <c r="CT489" s="17" t="str">
        <f t="shared" ca="1" si="133"/>
        <v/>
      </c>
      <c r="CV489" s="118" t="str" cm="1">
        <f t="array" aca="1" ref="CV489" ca="1">IF($CN489&gt;$CV$6, "", IFERROR(INDEX($BO$4:$BV$4, $BN$4, MATCH($CK489, $BO$8:$BV$8, 0)), 0))</f>
        <v/>
      </c>
      <c r="CX489" s="118" t="str">
        <f t="shared" ca="1" si="134"/>
        <v/>
      </c>
    </row>
    <row r="490" spans="88:102" hidden="1" x14ac:dyDescent="0.25">
      <c r="CJ490" s="89">
        <f t="shared" ca="1" si="131"/>
        <v>45145</v>
      </c>
      <c r="CK490" s="17" t="str">
        <f t="shared" ca="1" si="129"/>
        <v>Mon</v>
      </c>
      <c r="CL490" s="118" cm="1">
        <f t="array" aca="1" ref="CL490" ca="1">IFERROR(INDEX($BO$6:$BV$6, $BN$6, MATCH($CK490, $BO$8:$BV$8, 0)), 0)</f>
        <v>0.28385416666666663</v>
      </c>
      <c r="CN490" s="6">
        <f t="shared" ca="1" si="135"/>
        <v>5</v>
      </c>
      <c r="CO490" s="118">
        <f ca="1">SUMIF($CN$9:$CN490, $CN490, $CL$9:$CL$9)</f>
        <v>91.684895833333584</v>
      </c>
      <c r="CP490" s="140" t="str">
        <f ca="1">IFERROR(INDEX('Current Jobs'!$W$11:$W$510, MATCH($CN490, 'Current Jobs'!$T$11:$T$510, 0)), "")</f>
        <v/>
      </c>
      <c r="CQ490" s="17" t="str">
        <f t="shared" ca="1" si="130"/>
        <v/>
      </c>
      <c r="CR490" s="17" t="str">
        <f t="shared" ca="1" si="132"/>
        <v/>
      </c>
      <c r="CS490" s="17" t="str">
        <f t="shared" ca="1" si="133"/>
        <v/>
      </c>
      <c r="CT490" s="17" t="str">
        <f t="shared" ca="1" si="133"/>
        <v/>
      </c>
      <c r="CV490" s="118" t="str" cm="1">
        <f t="array" aca="1" ref="CV490" ca="1">IF($CN490&gt;$CV$6, "", IFERROR(INDEX($BO$4:$BV$4, $BN$4, MATCH($CK490, $BO$8:$BV$8, 0)), 0))</f>
        <v/>
      </c>
      <c r="CX490" s="118" t="str">
        <f t="shared" ca="1" si="134"/>
        <v/>
      </c>
    </row>
    <row r="491" spans="88:102" hidden="1" x14ac:dyDescent="0.25">
      <c r="CJ491" s="89">
        <f t="shared" ca="1" si="131"/>
        <v>45146</v>
      </c>
      <c r="CK491" s="17" t="str">
        <f t="shared" ca="1" si="129"/>
        <v>Tue</v>
      </c>
      <c r="CL491" s="118" cm="1">
        <f t="array" aca="1" ref="CL491" ca="1">IFERROR(INDEX($BO$6:$BV$6, $BN$6, MATCH($CK491, $BO$8:$BV$8, 0)), 0)</f>
        <v>0.28385416666666663</v>
      </c>
      <c r="CN491" s="6">
        <f t="shared" ca="1" si="135"/>
        <v>5</v>
      </c>
      <c r="CO491" s="118">
        <f ca="1">SUMIF($CN$9:$CN491, $CN491, $CL$9:$CL$9)</f>
        <v>91.968750000000256</v>
      </c>
      <c r="CP491" s="140" t="str">
        <f ca="1">IFERROR(INDEX('Current Jobs'!$W$11:$W$510, MATCH($CN491, 'Current Jobs'!$T$11:$T$510, 0)), "")</f>
        <v/>
      </c>
      <c r="CQ491" s="17" t="str">
        <f t="shared" ca="1" si="130"/>
        <v/>
      </c>
      <c r="CR491" s="17" t="str">
        <f t="shared" ca="1" si="132"/>
        <v/>
      </c>
      <c r="CS491" s="17" t="str">
        <f t="shared" ca="1" si="133"/>
        <v/>
      </c>
      <c r="CT491" s="17" t="str">
        <f t="shared" ca="1" si="133"/>
        <v/>
      </c>
      <c r="CV491" s="118" t="str" cm="1">
        <f t="array" aca="1" ref="CV491" ca="1">IF($CN491&gt;$CV$6, "", IFERROR(INDEX($BO$4:$BV$4, $BN$4, MATCH($CK491, $BO$8:$BV$8, 0)), 0))</f>
        <v/>
      </c>
      <c r="CX491" s="118" t="str">
        <f t="shared" ca="1" si="134"/>
        <v/>
      </c>
    </row>
    <row r="492" spans="88:102" hidden="1" x14ac:dyDescent="0.25">
      <c r="CJ492" s="89">
        <f t="shared" ca="1" si="131"/>
        <v>45147</v>
      </c>
      <c r="CK492" s="17" t="str">
        <f t="shared" ca="1" si="129"/>
        <v>Wed</v>
      </c>
      <c r="CL492" s="118" cm="1">
        <f t="array" aca="1" ref="CL492" ca="1">IFERROR(INDEX($BO$6:$BV$6, $BN$6, MATCH($CK492, $BO$8:$BV$8, 0)), 0)</f>
        <v>0.28385416666666663</v>
      </c>
      <c r="CN492" s="6">
        <f t="shared" ca="1" si="135"/>
        <v>5</v>
      </c>
      <c r="CO492" s="118">
        <f ca="1">SUMIF($CN$9:$CN492, $CN492, $CL$9:$CL$9)</f>
        <v>92.252604166666927</v>
      </c>
      <c r="CP492" s="140" t="str">
        <f ca="1">IFERROR(INDEX('Current Jobs'!$W$11:$W$510, MATCH($CN492, 'Current Jobs'!$T$11:$T$510, 0)), "")</f>
        <v/>
      </c>
      <c r="CQ492" s="17" t="str">
        <f t="shared" ca="1" si="130"/>
        <v/>
      </c>
      <c r="CR492" s="17" t="str">
        <f t="shared" ca="1" si="132"/>
        <v/>
      </c>
      <c r="CS492" s="17" t="str">
        <f t="shared" ca="1" si="133"/>
        <v/>
      </c>
      <c r="CT492" s="17" t="str">
        <f t="shared" ca="1" si="133"/>
        <v/>
      </c>
      <c r="CV492" s="118" t="str" cm="1">
        <f t="array" aca="1" ref="CV492" ca="1">IF($CN492&gt;$CV$6, "", IFERROR(INDEX($BO$4:$BV$4, $BN$4, MATCH($CK492, $BO$8:$BV$8, 0)), 0))</f>
        <v/>
      </c>
      <c r="CX492" s="118" t="str">
        <f t="shared" ca="1" si="134"/>
        <v/>
      </c>
    </row>
    <row r="493" spans="88:102" hidden="1" x14ac:dyDescent="0.25">
      <c r="CJ493" s="89">
        <f t="shared" ca="1" si="131"/>
        <v>45148</v>
      </c>
      <c r="CK493" s="17" t="str">
        <f t="shared" ca="1" si="129"/>
        <v>Thu</v>
      </c>
      <c r="CL493" s="118" cm="1">
        <f t="array" aca="1" ref="CL493" ca="1">IFERROR(INDEX($BO$6:$BV$6, $BN$6, MATCH($CK493, $BO$8:$BV$8, 0)), 0)</f>
        <v>0.28385416666666663</v>
      </c>
      <c r="CN493" s="6">
        <f t="shared" ca="1" si="135"/>
        <v>5</v>
      </c>
      <c r="CO493" s="118">
        <f ca="1">SUMIF($CN$9:$CN493, $CN493, $CL$9:$CL$9)</f>
        <v>92.536458333333599</v>
      </c>
      <c r="CP493" s="140" t="str">
        <f ca="1">IFERROR(INDEX('Current Jobs'!$W$11:$W$510, MATCH($CN493, 'Current Jobs'!$T$11:$T$510, 0)), "")</f>
        <v/>
      </c>
      <c r="CQ493" s="17" t="str">
        <f t="shared" ca="1" si="130"/>
        <v/>
      </c>
      <c r="CR493" s="17" t="str">
        <f t="shared" ca="1" si="132"/>
        <v/>
      </c>
      <c r="CS493" s="17" t="str">
        <f t="shared" ca="1" si="133"/>
        <v/>
      </c>
      <c r="CT493" s="17" t="str">
        <f t="shared" ca="1" si="133"/>
        <v/>
      </c>
      <c r="CV493" s="118" t="str" cm="1">
        <f t="array" aca="1" ref="CV493" ca="1">IF($CN493&gt;$CV$6, "", IFERROR(INDEX($BO$4:$BV$4, $BN$4, MATCH($CK493, $BO$8:$BV$8, 0)), 0))</f>
        <v/>
      </c>
      <c r="CX493" s="118" t="str">
        <f t="shared" ca="1" si="134"/>
        <v/>
      </c>
    </row>
    <row r="494" spans="88:102" hidden="1" x14ac:dyDescent="0.25">
      <c r="CJ494" s="89">
        <f t="shared" ca="1" si="131"/>
        <v>45149</v>
      </c>
      <c r="CK494" s="17" t="str">
        <f t="shared" ca="1" si="129"/>
        <v>Fri</v>
      </c>
      <c r="CL494" s="118" cm="1">
        <f t="array" aca="1" ref="CL494" ca="1">IFERROR(INDEX($BO$6:$BV$6, $BN$6, MATCH($CK494, $BO$8:$BV$8, 0)), 0)</f>
        <v>0.28385416666666663</v>
      </c>
      <c r="CN494" s="6">
        <f t="shared" ca="1" si="135"/>
        <v>5</v>
      </c>
      <c r="CO494" s="118">
        <f ca="1">SUMIF($CN$9:$CN494, $CN494, $CL$9:$CL$9)</f>
        <v>92.82031250000027</v>
      </c>
      <c r="CP494" s="140" t="str">
        <f ca="1">IFERROR(INDEX('Current Jobs'!$W$11:$W$510, MATCH($CN494, 'Current Jobs'!$T$11:$T$510, 0)), "")</f>
        <v/>
      </c>
      <c r="CQ494" s="17" t="str">
        <f t="shared" ca="1" si="130"/>
        <v/>
      </c>
      <c r="CR494" s="17" t="str">
        <f t="shared" ca="1" si="132"/>
        <v/>
      </c>
      <c r="CS494" s="17" t="str">
        <f t="shared" ca="1" si="133"/>
        <v/>
      </c>
      <c r="CT494" s="17" t="str">
        <f t="shared" ca="1" si="133"/>
        <v/>
      </c>
      <c r="CV494" s="118" t="str" cm="1">
        <f t="array" aca="1" ref="CV494" ca="1">IF($CN494&gt;$CV$6, "", IFERROR(INDEX($BO$4:$BV$4, $BN$4, MATCH($CK494, $BO$8:$BV$8, 0)), 0))</f>
        <v/>
      </c>
      <c r="CX494" s="118" t="str">
        <f t="shared" ca="1" si="134"/>
        <v/>
      </c>
    </row>
    <row r="495" spans="88:102" hidden="1" x14ac:dyDescent="0.25">
      <c r="CJ495" s="89">
        <f t="shared" ca="1" si="131"/>
        <v>45150</v>
      </c>
      <c r="CK495" s="17" t="str">
        <f t="shared" ca="1" si="129"/>
        <v>Sat</v>
      </c>
      <c r="CL495" s="118" cm="1">
        <f t="array" aca="1" ref="CL495" ca="1">IFERROR(INDEX($BO$6:$BV$6, $BN$6, MATCH($CK495, $BO$8:$BV$8, 0)), 0)</f>
        <v>0</v>
      </c>
      <c r="CN495" s="6">
        <f t="shared" ca="1" si="135"/>
        <v>5</v>
      </c>
      <c r="CO495" s="118">
        <f ca="1">SUMIF($CN$9:$CN495, $CN495, $CL$9:$CL$9)</f>
        <v>92.82031250000027</v>
      </c>
      <c r="CP495" s="140" t="str">
        <f ca="1">IFERROR(INDEX('Current Jobs'!$W$11:$W$510, MATCH($CN495, 'Current Jobs'!$T$11:$T$510, 0)), "")</f>
        <v/>
      </c>
      <c r="CQ495" s="17" t="str">
        <f t="shared" ca="1" si="130"/>
        <v/>
      </c>
      <c r="CR495" s="17" t="str">
        <f t="shared" ca="1" si="132"/>
        <v/>
      </c>
      <c r="CS495" s="17" t="str">
        <f t="shared" ca="1" si="133"/>
        <v/>
      </c>
      <c r="CT495" s="17" t="str">
        <f t="shared" ca="1" si="133"/>
        <v/>
      </c>
      <c r="CV495" s="118" t="str" cm="1">
        <f t="array" aca="1" ref="CV495" ca="1">IF($CN495&gt;$CV$6, "", IFERROR(INDEX($BO$4:$BV$4, $BN$4, MATCH($CK495, $BO$8:$BV$8, 0)), 0))</f>
        <v/>
      </c>
      <c r="CX495" s="118" t="str">
        <f t="shared" ca="1" si="134"/>
        <v/>
      </c>
    </row>
    <row r="496" spans="88:102" hidden="1" x14ac:dyDescent="0.25">
      <c r="CJ496" s="89">
        <f t="shared" ca="1" si="131"/>
        <v>45151</v>
      </c>
      <c r="CK496" s="17" t="str">
        <f t="shared" ca="1" si="129"/>
        <v>Sun</v>
      </c>
      <c r="CL496" s="118" cm="1">
        <f t="array" aca="1" ref="CL496" ca="1">IFERROR(INDEX($BO$6:$BV$6, $BN$6, MATCH($CK496, $BO$8:$BV$8, 0)), 0)</f>
        <v>0</v>
      </c>
      <c r="CN496" s="6">
        <f t="shared" ca="1" si="135"/>
        <v>5</v>
      </c>
      <c r="CO496" s="118">
        <f ca="1">SUMIF($CN$9:$CN496, $CN496, $CL$9:$CL$9)</f>
        <v>92.82031250000027</v>
      </c>
      <c r="CP496" s="140" t="str">
        <f ca="1">IFERROR(INDEX('Current Jobs'!$W$11:$W$510, MATCH($CN496, 'Current Jobs'!$T$11:$T$510, 0)), "")</f>
        <v/>
      </c>
      <c r="CQ496" s="17" t="str">
        <f t="shared" ca="1" si="130"/>
        <v/>
      </c>
      <c r="CR496" s="17" t="str">
        <f t="shared" ca="1" si="132"/>
        <v/>
      </c>
      <c r="CS496" s="17" t="str">
        <f t="shared" ca="1" si="133"/>
        <v/>
      </c>
      <c r="CT496" s="17" t="str">
        <f t="shared" ca="1" si="133"/>
        <v/>
      </c>
      <c r="CV496" s="118" t="str" cm="1">
        <f t="array" aca="1" ref="CV496" ca="1">IF($CN496&gt;$CV$6, "", IFERROR(INDEX($BO$4:$BV$4, $BN$4, MATCH($CK496, $BO$8:$BV$8, 0)), 0))</f>
        <v/>
      </c>
      <c r="CX496" s="118" t="str">
        <f t="shared" ca="1" si="134"/>
        <v/>
      </c>
    </row>
    <row r="497" spans="88:102" hidden="1" x14ac:dyDescent="0.25">
      <c r="CJ497" s="89">
        <f t="shared" ca="1" si="131"/>
        <v>45152</v>
      </c>
      <c r="CK497" s="17" t="str">
        <f t="shared" ca="1" si="129"/>
        <v>Mon</v>
      </c>
      <c r="CL497" s="118" cm="1">
        <f t="array" aca="1" ref="CL497" ca="1">IFERROR(INDEX($BO$6:$BV$6, $BN$6, MATCH($CK497, $BO$8:$BV$8, 0)), 0)</f>
        <v>0.28385416666666663</v>
      </c>
      <c r="CN497" s="6">
        <f t="shared" ca="1" si="135"/>
        <v>5</v>
      </c>
      <c r="CO497" s="118">
        <f ca="1">SUMIF($CN$9:$CN497, $CN497, $CL$9:$CL$9)</f>
        <v>93.104166666666941</v>
      </c>
      <c r="CP497" s="140" t="str">
        <f ca="1">IFERROR(INDEX('Current Jobs'!$W$11:$W$510, MATCH($CN497, 'Current Jobs'!$T$11:$T$510, 0)), "")</f>
        <v/>
      </c>
      <c r="CQ497" s="17" t="str">
        <f t="shared" ca="1" si="130"/>
        <v/>
      </c>
      <c r="CR497" s="17" t="str">
        <f t="shared" ca="1" si="132"/>
        <v/>
      </c>
      <c r="CS497" s="17" t="str">
        <f t="shared" ca="1" si="133"/>
        <v/>
      </c>
      <c r="CT497" s="17" t="str">
        <f t="shared" ca="1" si="133"/>
        <v/>
      </c>
      <c r="CV497" s="118" t="str" cm="1">
        <f t="array" aca="1" ref="CV497" ca="1">IF($CN497&gt;$CV$6, "", IFERROR(INDEX($BO$4:$BV$4, $BN$4, MATCH($CK497, $BO$8:$BV$8, 0)), 0))</f>
        <v/>
      </c>
      <c r="CX497" s="118" t="str">
        <f t="shared" ca="1" si="134"/>
        <v/>
      </c>
    </row>
    <row r="498" spans="88:102" hidden="1" x14ac:dyDescent="0.25">
      <c r="CJ498" s="89">
        <f t="shared" ca="1" si="131"/>
        <v>45153</v>
      </c>
      <c r="CK498" s="17" t="str">
        <f t="shared" ca="1" si="129"/>
        <v>Tue</v>
      </c>
      <c r="CL498" s="118" cm="1">
        <f t="array" aca="1" ref="CL498" ca="1">IFERROR(INDEX($BO$6:$BV$6, $BN$6, MATCH($CK498, $BO$8:$BV$8, 0)), 0)</f>
        <v>0.28385416666666663</v>
      </c>
      <c r="CN498" s="6">
        <f t="shared" ca="1" si="135"/>
        <v>5</v>
      </c>
      <c r="CO498" s="118">
        <f ca="1">SUMIF($CN$9:$CN498, $CN498, $CL$9:$CL$9)</f>
        <v>93.388020833333613</v>
      </c>
      <c r="CP498" s="140" t="str">
        <f ca="1">IFERROR(INDEX('Current Jobs'!$W$11:$W$510, MATCH($CN498, 'Current Jobs'!$T$11:$T$510, 0)), "")</f>
        <v/>
      </c>
      <c r="CQ498" s="17" t="str">
        <f t="shared" ca="1" si="130"/>
        <v/>
      </c>
      <c r="CR498" s="17" t="str">
        <f t="shared" ca="1" si="132"/>
        <v/>
      </c>
      <c r="CS498" s="17" t="str">
        <f t="shared" ca="1" si="133"/>
        <v/>
      </c>
      <c r="CT498" s="17" t="str">
        <f t="shared" ca="1" si="133"/>
        <v/>
      </c>
      <c r="CV498" s="118" t="str" cm="1">
        <f t="array" aca="1" ref="CV498" ca="1">IF($CN498&gt;$CV$6, "", IFERROR(INDEX($BO$4:$BV$4, $BN$4, MATCH($CK498, $BO$8:$BV$8, 0)), 0))</f>
        <v/>
      </c>
      <c r="CX498" s="118" t="str">
        <f t="shared" ca="1" si="134"/>
        <v/>
      </c>
    </row>
    <row r="499" spans="88:102" hidden="1" x14ac:dyDescent="0.25">
      <c r="CJ499" s="89">
        <f t="shared" ca="1" si="131"/>
        <v>45154</v>
      </c>
      <c r="CK499" s="17" t="str">
        <f t="shared" ca="1" si="129"/>
        <v>Wed</v>
      </c>
      <c r="CL499" s="118" cm="1">
        <f t="array" aca="1" ref="CL499" ca="1">IFERROR(INDEX($BO$6:$BV$6, $BN$6, MATCH($CK499, $BO$8:$BV$8, 0)), 0)</f>
        <v>0.28385416666666663</v>
      </c>
      <c r="CN499" s="6">
        <f t="shared" ca="1" si="135"/>
        <v>5</v>
      </c>
      <c r="CO499" s="118">
        <f ca="1">SUMIF($CN$9:$CN499, $CN499, $CL$9:$CL$9)</f>
        <v>93.671875000000284</v>
      </c>
      <c r="CP499" s="140" t="str">
        <f ca="1">IFERROR(INDEX('Current Jobs'!$W$11:$W$510, MATCH($CN499, 'Current Jobs'!$T$11:$T$510, 0)), "")</f>
        <v/>
      </c>
      <c r="CQ499" s="17" t="str">
        <f t="shared" ca="1" si="130"/>
        <v/>
      </c>
      <c r="CR499" s="17" t="str">
        <f t="shared" ca="1" si="132"/>
        <v/>
      </c>
      <c r="CS499" s="17" t="str">
        <f t="shared" ca="1" si="133"/>
        <v/>
      </c>
      <c r="CT499" s="17" t="str">
        <f t="shared" ca="1" si="133"/>
        <v/>
      </c>
      <c r="CV499" s="118" t="str" cm="1">
        <f t="array" aca="1" ref="CV499" ca="1">IF($CN499&gt;$CV$6, "", IFERROR(INDEX($BO$4:$BV$4, $BN$4, MATCH($CK499, $BO$8:$BV$8, 0)), 0))</f>
        <v/>
      </c>
      <c r="CX499" s="118" t="str">
        <f t="shared" ca="1" si="134"/>
        <v/>
      </c>
    </row>
    <row r="500" spans="88:102" hidden="1" x14ac:dyDescent="0.25">
      <c r="CJ500" s="89">
        <f t="shared" ca="1" si="131"/>
        <v>45155</v>
      </c>
      <c r="CK500" s="17" t="str">
        <f t="shared" ca="1" si="129"/>
        <v>Thu</v>
      </c>
      <c r="CL500" s="118" cm="1">
        <f t="array" aca="1" ref="CL500" ca="1">IFERROR(INDEX($BO$6:$BV$6, $BN$6, MATCH($CK500, $BO$8:$BV$8, 0)), 0)</f>
        <v>0.28385416666666663</v>
      </c>
      <c r="CN500" s="6">
        <f t="shared" ca="1" si="135"/>
        <v>5</v>
      </c>
      <c r="CO500" s="118">
        <f ca="1">SUMIF($CN$9:$CN500, $CN500, $CL$9:$CL$9)</f>
        <v>93.955729166666956</v>
      </c>
      <c r="CP500" s="140" t="str">
        <f ca="1">IFERROR(INDEX('Current Jobs'!$W$11:$W$510, MATCH($CN500, 'Current Jobs'!$T$11:$T$510, 0)), "")</f>
        <v/>
      </c>
      <c r="CQ500" s="17" t="str">
        <f t="shared" ca="1" si="130"/>
        <v/>
      </c>
      <c r="CR500" s="17" t="str">
        <f t="shared" ca="1" si="132"/>
        <v/>
      </c>
      <c r="CS500" s="17" t="str">
        <f t="shared" ca="1" si="133"/>
        <v/>
      </c>
      <c r="CT500" s="17" t="str">
        <f t="shared" ca="1" si="133"/>
        <v/>
      </c>
      <c r="CV500" s="118" t="str" cm="1">
        <f t="array" aca="1" ref="CV500" ca="1">IF($CN500&gt;$CV$6, "", IFERROR(INDEX($BO$4:$BV$4, $BN$4, MATCH($CK500, $BO$8:$BV$8, 0)), 0))</f>
        <v/>
      </c>
      <c r="CX500" s="118" t="str">
        <f t="shared" ca="1" si="134"/>
        <v/>
      </c>
    </row>
    <row r="501" spans="88:102" hidden="1" x14ac:dyDescent="0.25">
      <c r="CJ501" s="89">
        <f t="shared" ca="1" si="131"/>
        <v>45156</v>
      </c>
      <c r="CK501" s="17" t="str">
        <f t="shared" ca="1" si="129"/>
        <v>Fri</v>
      </c>
      <c r="CL501" s="118" cm="1">
        <f t="array" aca="1" ref="CL501" ca="1">IFERROR(INDEX($BO$6:$BV$6, $BN$6, MATCH($CK501, $BO$8:$BV$8, 0)), 0)</f>
        <v>0.28385416666666663</v>
      </c>
      <c r="CN501" s="6">
        <f t="shared" ca="1" si="135"/>
        <v>5</v>
      </c>
      <c r="CO501" s="118">
        <f ca="1">SUMIF($CN$9:$CN501, $CN501, $CL$9:$CL$9)</f>
        <v>94.239583333333627</v>
      </c>
      <c r="CP501" s="140" t="str">
        <f ca="1">IFERROR(INDEX('Current Jobs'!$W$11:$W$510, MATCH($CN501, 'Current Jobs'!$T$11:$T$510, 0)), "")</f>
        <v/>
      </c>
      <c r="CQ501" s="17" t="str">
        <f t="shared" ca="1" si="130"/>
        <v/>
      </c>
      <c r="CR501" s="17" t="str">
        <f t="shared" ca="1" si="132"/>
        <v/>
      </c>
      <c r="CS501" s="17" t="str">
        <f t="shared" ca="1" si="133"/>
        <v/>
      </c>
      <c r="CT501" s="17" t="str">
        <f t="shared" ca="1" si="133"/>
        <v/>
      </c>
      <c r="CV501" s="118" t="str" cm="1">
        <f t="array" aca="1" ref="CV501" ca="1">IF($CN501&gt;$CV$6, "", IFERROR(INDEX($BO$4:$BV$4, $BN$4, MATCH($CK501, $BO$8:$BV$8, 0)), 0))</f>
        <v/>
      </c>
      <c r="CX501" s="118" t="str">
        <f t="shared" ca="1" si="134"/>
        <v/>
      </c>
    </row>
    <row r="502" spans="88:102" hidden="1" x14ac:dyDescent="0.25">
      <c r="CJ502" s="89">
        <f t="shared" ca="1" si="131"/>
        <v>45157</v>
      </c>
      <c r="CK502" s="17" t="str">
        <f t="shared" ca="1" si="129"/>
        <v>Sat</v>
      </c>
      <c r="CL502" s="118" cm="1">
        <f t="array" aca="1" ref="CL502" ca="1">IFERROR(INDEX($BO$6:$BV$6, $BN$6, MATCH($CK502, $BO$8:$BV$8, 0)), 0)</f>
        <v>0</v>
      </c>
      <c r="CN502" s="6">
        <f t="shared" ca="1" si="135"/>
        <v>5</v>
      </c>
      <c r="CO502" s="118">
        <f ca="1">SUMIF($CN$9:$CN502, $CN502, $CL$9:$CL$9)</f>
        <v>94.239583333333627</v>
      </c>
      <c r="CP502" s="140" t="str">
        <f ca="1">IFERROR(INDEX('Current Jobs'!$W$11:$W$510, MATCH($CN502, 'Current Jobs'!$T$11:$T$510, 0)), "")</f>
        <v/>
      </c>
      <c r="CQ502" s="17" t="str">
        <f t="shared" ca="1" si="130"/>
        <v/>
      </c>
      <c r="CR502" s="17" t="str">
        <f t="shared" ca="1" si="132"/>
        <v/>
      </c>
      <c r="CS502" s="17" t="str">
        <f t="shared" ca="1" si="133"/>
        <v/>
      </c>
      <c r="CT502" s="17" t="str">
        <f t="shared" ca="1" si="133"/>
        <v/>
      </c>
      <c r="CV502" s="118" t="str" cm="1">
        <f t="array" aca="1" ref="CV502" ca="1">IF($CN502&gt;$CV$6, "", IFERROR(INDEX($BO$4:$BV$4, $BN$4, MATCH($CK502, $BO$8:$BV$8, 0)), 0))</f>
        <v/>
      </c>
      <c r="CX502" s="118" t="str">
        <f t="shared" ca="1" si="134"/>
        <v/>
      </c>
    </row>
    <row r="503" spans="88:102" hidden="1" x14ac:dyDescent="0.25">
      <c r="CJ503" s="89">
        <f t="shared" ca="1" si="131"/>
        <v>45158</v>
      </c>
      <c r="CK503" s="17" t="str">
        <f t="shared" ca="1" si="129"/>
        <v>Sun</v>
      </c>
      <c r="CL503" s="118" cm="1">
        <f t="array" aca="1" ref="CL503" ca="1">IFERROR(INDEX($BO$6:$BV$6, $BN$6, MATCH($CK503, $BO$8:$BV$8, 0)), 0)</f>
        <v>0</v>
      </c>
      <c r="CN503" s="6">
        <f t="shared" ca="1" si="135"/>
        <v>5</v>
      </c>
      <c r="CO503" s="118">
        <f ca="1">SUMIF($CN$9:$CN503, $CN503, $CL$9:$CL$9)</f>
        <v>94.239583333333627</v>
      </c>
      <c r="CP503" s="140" t="str">
        <f ca="1">IFERROR(INDEX('Current Jobs'!$W$11:$W$510, MATCH($CN503, 'Current Jobs'!$T$11:$T$510, 0)), "")</f>
        <v/>
      </c>
      <c r="CQ503" s="17" t="str">
        <f t="shared" ca="1" si="130"/>
        <v/>
      </c>
      <c r="CR503" s="17" t="str">
        <f t="shared" ca="1" si="132"/>
        <v/>
      </c>
      <c r="CS503" s="17" t="str">
        <f t="shared" ca="1" si="133"/>
        <v/>
      </c>
      <c r="CT503" s="17" t="str">
        <f t="shared" ca="1" si="133"/>
        <v/>
      </c>
      <c r="CV503" s="118" t="str" cm="1">
        <f t="array" aca="1" ref="CV503" ca="1">IF($CN503&gt;$CV$6, "", IFERROR(INDEX($BO$4:$BV$4, $BN$4, MATCH($CK503, $BO$8:$BV$8, 0)), 0))</f>
        <v/>
      </c>
      <c r="CX503" s="118" t="str">
        <f t="shared" ca="1" si="134"/>
        <v/>
      </c>
    </row>
    <row r="504" spans="88:102" hidden="1" x14ac:dyDescent="0.25">
      <c r="CJ504" s="89">
        <f t="shared" ca="1" si="131"/>
        <v>45159</v>
      </c>
      <c r="CK504" s="17" t="str">
        <f t="shared" ca="1" si="129"/>
        <v>Mon</v>
      </c>
      <c r="CL504" s="118" cm="1">
        <f t="array" aca="1" ref="CL504" ca="1">IFERROR(INDEX($BO$6:$BV$6, $BN$6, MATCH($CK504, $BO$8:$BV$8, 0)), 0)</f>
        <v>0.28385416666666663</v>
      </c>
      <c r="CN504" s="6">
        <f t="shared" ca="1" si="135"/>
        <v>5</v>
      </c>
      <c r="CO504" s="118">
        <f ca="1">SUMIF($CN$9:$CN504, $CN504, $CL$9:$CL$9)</f>
        <v>94.523437500000298</v>
      </c>
      <c r="CP504" s="140" t="str">
        <f ca="1">IFERROR(INDEX('Current Jobs'!$W$11:$W$510, MATCH($CN504, 'Current Jobs'!$T$11:$T$510, 0)), "")</f>
        <v/>
      </c>
      <c r="CQ504" s="17" t="str">
        <f t="shared" ca="1" si="130"/>
        <v/>
      </c>
      <c r="CR504" s="17" t="str">
        <f t="shared" ca="1" si="132"/>
        <v/>
      </c>
      <c r="CS504" s="17" t="str">
        <f t="shared" ca="1" si="133"/>
        <v/>
      </c>
      <c r="CT504" s="17" t="str">
        <f t="shared" ca="1" si="133"/>
        <v/>
      </c>
      <c r="CV504" s="118" t="str" cm="1">
        <f t="array" aca="1" ref="CV504" ca="1">IF($CN504&gt;$CV$6, "", IFERROR(INDEX($BO$4:$BV$4, $BN$4, MATCH($CK504, $BO$8:$BV$8, 0)), 0))</f>
        <v/>
      </c>
      <c r="CX504" s="118" t="str">
        <f t="shared" ca="1" si="134"/>
        <v/>
      </c>
    </row>
    <row r="505" spans="88:102" hidden="1" x14ac:dyDescent="0.25">
      <c r="CJ505" s="89">
        <f t="shared" ca="1" si="131"/>
        <v>45160</v>
      </c>
      <c r="CK505" s="17" t="str">
        <f t="shared" ca="1" si="129"/>
        <v>Tue</v>
      </c>
      <c r="CL505" s="118" cm="1">
        <f t="array" aca="1" ref="CL505" ca="1">IFERROR(INDEX($BO$6:$BV$6, $BN$6, MATCH($CK505, $BO$8:$BV$8, 0)), 0)</f>
        <v>0.28385416666666663</v>
      </c>
      <c r="CN505" s="6">
        <f t="shared" ca="1" si="135"/>
        <v>5</v>
      </c>
      <c r="CO505" s="118">
        <f ca="1">SUMIF($CN$9:$CN505, $CN505, $CL$9:$CL$9)</f>
        <v>94.80729166666697</v>
      </c>
      <c r="CP505" s="140" t="str">
        <f ca="1">IFERROR(INDEX('Current Jobs'!$W$11:$W$510, MATCH($CN505, 'Current Jobs'!$T$11:$T$510, 0)), "")</f>
        <v/>
      </c>
      <c r="CQ505" s="17" t="str">
        <f t="shared" ca="1" si="130"/>
        <v/>
      </c>
      <c r="CR505" s="17" t="str">
        <f t="shared" ca="1" si="132"/>
        <v/>
      </c>
      <c r="CS505" s="17" t="str">
        <f t="shared" ca="1" si="133"/>
        <v/>
      </c>
      <c r="CT505" s="17" t="str">
        <f t="shared" ca="1" si="133"/>
        <v/>
      </c>
      <c r="CV505" s="118" t="str" cm="1">
        <f t="array" aca="1" ref="CV505" ca="1">IF($CN505&gt;$CV$6, "", IFERROR(INDEX($BO$4:$BV$4, $BN$4, MATCH($CK505, $BO$8:$BV$8, 0)), 0))</f>
        <v/>
      </c>
      <c r="CX505" s="118" t="str">
        <f t="shared" ca="1" si="134"/>
        <v/>
      </c>
    </row>
    <row r="506" spans="88:102" hidden="1" x14ac:dyDescent="0.25">
      <c r="CJ506" s="89">
        <f t="shared" ca="1" si="131"/>
        <v>45161</v>
      </c>
      <c r="CK506" s="17" t="str">
        <f t="shared" ca="1" si="129"/>
        <v>Wed</v>
      </c>
      <c r="CL506" s="118" cm="1">
        <f t="array" aca="1" ref="CL506" ca="1">IFERROR(INDEX($BO$6:$BV$6, $BN$6, MATCH($CK506, $BO$8:$BV$8, 0)), 0)</f>
        <v>0.28385416666666663</v>
      </c>
      <c r="CN506" s="6">
        <f t="shared" ca="1" si="135"/>
        <v>5</v>
      </c>
      <c r="CO506" s="118">
        <f ca="1">SUMIF($CN$9:$CN506, $CN506, $CL$9:$CL$9)</f>
        <v>95.091145833333641</v>
      </c>
      <c r="CP506" s="140" t="str">
        <f ca="1">IFERROR(INDEX('Current Jobs'!$W$11:$W$510, MATCH($CN506, 'Current Jobs'!$T$11:$T$510, 0)), "")</f>
        <v/>
      </c>
      <c r="CQ506" s="17" t="str">
        <f t="shared" ca="1" si="130"/>
        <v/>
      </c>
      <c r="CR506" s="17" t="str">
        <f t="shared" ca="1" si="132"/>
        <v/>
      </c>
      <c r="CS506" s="17" t="str">
        <f t="shared" ca="1" si="133"/>
        <v/>
      </c>
      <c r="CT506" s="17" t="str">
        <f t="shared" ca="1" si="133"/>
        <v/>
      </c>
      <c r="CV506" s="118" t="str" cm="1">
        <f t="array" aca="1" ref="CV506" ca="1">IF($CN506&gt;$CV$6, "", IFERROR(INDEX($BO$4:$BV$4, $BN$4, MATCH($CK506, $BO$8:$BV$8, 0)), 0))</f>
        <v/>
      </c>
      <c r="CX506" s="118" t="str">
        <f t="shared" ca="1" si="134"/>
        <v/>
      </c>
    </row>
    <row r="507" spans="88:102" hidden="1" x14ac:dyDescent="0.25">
      <c r="CJ507" s="89">
        <f t="shared" ca="1" si="131"/>
        <v>45162</v>
      </c>
      <c r="CK507" s="17" t="str">
        <f t="shared" ca="1" si="129"/>
        <v>Thu</v>
      </c>
      <c r="CL507" s="118" cm="1">
        <f t="array" aca="1" ref="CL507" ca="1">IFERROR(INDEX($BO$6:$BV$6, $BN$6, MATCH($CK507, $BO$8:$BV$8, 0)), 0)</f>
        <v>0.28385416666666663</v>
      </c>
      <c r="CN507" s="6">
        <f t="shared" ca="1" si="135"/>
        <v>5</v>
      </c>
      <c r="CO507" s="118">
        <f ca="1">SUMIF($CN$9:$CN507, $CN507, $CL$9:$CL$9)</f>
        <v>95.375000000000313</v>
      </c>
      <c r="CP507" s="140" t="str">
        <f ca="1">IFERROR(INDEX('Current Jobs'!$W$11:$W$510, MATCH($CN507, 'Current Jobs'!$T$11:$T$510, 0)), "")</f>
        <v/>
      </c>
      <c r="CQ507" s="17" t="str">
        <f t="shared" ca="1" si="130"/>
        <v/>
      </c>
      <c r="CR507" s="17" t="str">
        <f t="shared" ca="1" si="132"/>
        <v/>
      </c>
      <c r="CS507" s="17" t="str">
        <f t="shared" ca="1" si="133"/>
        <v/>
      </c>
      <c r="CT507" s="17" t="str">
        <f t="shared" ca="1" si="133"/>
        <v/>
      </c>
      <c r="CV507" s="118" t="str" cm="1">
        <f t="array" aca="1" ref="CV507" ca="1">IF($CN507&gt;$CV$6, "", IFERROR(INDEX($BO$4:$BV$4, $BN$4, MATCH($CK507, $BO$8:$BV$8, 0)), 0))</f>
        <v/>
      </c>
      <c r="CX507" s="118" t="str">
        <f t="shared" ca="1" si="134"/>
        <v/>
      </c>
    </row>
    <row r="508" spans="88:102" hidden="1" x14ac:dyDescent="0.25">
      <c r="CJ508" s="89">
        <f t="shared" ca="1" si="131"/>
        <v>45163</v>
      </c>
      <c r="CK508" s="17" t="str">
        <f t="shared" ca="1" si="129"/>
        <v>Fri</v>
      </c>
      <c r="CL508" s="118" cm="1">
        <f t="array" aca="1" ref="CL508" ca="1">IFERROR(INDEX($BO$6:$BV$6, $BN$6, MATCH($CK508, $BO$8:$BV$8, 0)), 0)</f>
        <v>0.28385416666666663</v>
      </c>
      <c r="CN508" s="6">
        <f t="shared" ca="1" si="135"/>
        <v>5</v>
      </c>
      <c r="CO508" s="118">
        <f ca="1">SUMIF($CN$9:$CN508, $CN508, $CL$9:$CL$9)</f>
        <v>95.658854166666984</v>
      </c>
      <c r="CP508" s="140" t="str">
        <f ca="1">IFERROR(INDEX('Current Jobs'!$W$11:$W$510, MATCH($CN508, 'Current Jobs'!$T$11:$T$510, 0)), "")</f>
        <v/>
      </c>
      <c r="CQ508" s="17" t="str">
        <f t="shared" ca="1" si="130"/>
        <v/>
      </c>
      <c r="CR508" s="17" t="str">
        <f t="shared" ca="1" si="132"/>
        <v/>
      </c>
      <c r="CS508" s="17" t="str">
        <f t="shared" ca="1" si="133"/>
        <v/>
      </c>
      <c r="CT508" s="17" t="str">
        <f t="shared" ca="1" si="133"/>
        <v/>
      </c>
      <c r="CV508" s="118" t="str" cm="1">
        <f t="array" aca="1" ref="CV508" ca="1">IF($CN508&gt;$CV$6, "", IFERROR(INDEX($BO$4:$BV$4, $BN$4, MATCH($CK508, $BO$8:$BV$8, 0)), 0))</f>
        <v/>
      </c>
      <c r="CX508" s="118" t="str">
        <f t="shared" ca="1" si="134"/>
        <v/>
      </c>
    </row>
    <row r="509" spans="88:102" hidden="1" x14ac:dyDescent="0.25">
      <c r="CJ509" s="89">
        <f t="shared" ca="1" si="131"/>
        <v>45164</v>
      </c>
      <c r="CK509" s="17" t="str">
        <f t="shared" ca="1" si="129"/>
        <v>Sat</v>
      </c>
      <c r="CL509" s="118" cm="1">
        <f t="array" aca="1" ref="CL509" ca="1">IFERROR(INDEX($BO$6:$BV$6, $BN$6, MATCH($CK509, $BO$8:$BV$8, 0)), 0)</f>
        <v>0</v>
      </c>
      <c r="CN509" s="6">
        <f t="shared" ca="1" si="135"/>
        <v>5</v>
      </c>
      <c r="CO509" s="118">
        <f ca="1">SUMIF($CN$9:$CN509, $CN509, $CL$9:$CL$9)</f>
        <v>95.658854166666984</v>
      </c>
      <c r="CP509" s="140" t="str">
        <f ca="1">IFERROR(INDEX('Current Jobs'!$W$11:$W$510, MATCH($CN509, 'Current Jobs'!$T$11:$T$510, 0)), "")</f>
        <v/>
      </c>
      <c r="CQ509" s="17" t="str">
        <f t="shared" ca="1" si="130"/>
        <v/>
      </c>
      <c r="CR509" s="17" t="str">
        <f t="shared" ca="1" si="132"/>
        <v/>
      </c>
      <c r="CS509" s="17" t="str">
        <f t="shared" ca="1" si="133"/>
        <v/>
      </c>
      <c r="CT509" s="17" t="str">
        <f t="shared" ca="1" si="133"/>
        <v/>
      </c>
      <c r="CV509" s="118" t="str" cm="1">
        <f t="array" aca="1" ref="CV509" ca="1">IF($CN509&gt;$CV$6, "", IFERROR(INDEX($BO$4:$BV$4, $BN$4, MATCH($CK509, $BO$8:$BV$8, 0)), 0))</f>
        <v/>
      </c>
      <c r="CX509" s="118" t="str">
        <f t="shared" ca="1" si="134"/>
        <v/>
      </c>
    </row>
    <row r="510" spans="88:102" hidden="1" x14ac:dyDescent="0.25">
      <c r="CJ510" s="89">
        <f t="shared" ca="1" si="131"/>
        <v>45165</v>
      </c>
      <c r="CK510" s="17" t="str">
        <f t="shared" ca="1" si="129"/>
        <v>Sun</v>
      </c>
      <c r="CL510" s="118" cm="1">
        <f t="array" aca="1" ref="CL510" ca="1">IFERROR(INDEX($BO$6:$BV$6, $BN$6, MATCH($CK510, $BO$8:$BV$8, 0)), 0)</f>
        <v>0</v>
      </c>
      <c r="CN510" s="6">
        <f t="shared" ca="1" si="135"/>
        <v>5</v>
      </c>
      <c r="CO510" s="118">
        <f ca="1">SUMIF($CN$9:$CN510, $CN510, $CL$9:$CL$9)</f>
        <v>95.658854166666984</v>
      </c>
      <c r="CP510" s="140" t="str">
        <f ca="1">IFERROR(INDEX('Current Jobs'!$W$11:$W$510, MATCH($CN510, 'Current Jobs'!$T$11:$T$510, 0)), "")</f>
        <v/>
      </c>
      <c r="CQ510" s="17" t="str">
        <f t="shared" ca="1" si="130"/>
        <v/>
      </c>
      <c r="CR510" s="17" t="str">
        <f t="shared" ca="1" si="132"/>
        <v/>
      </c>
      <c r="CS510" s="17" t="str">
        <f t="shared" ca="1" si="133"/>
        <v/>
      </c>
      <c r="CT510" s="17" t="str">
        <f t="shared" ca="1" si="133"/>
        <v/>
      </c>
      <c r="CV510" s="118" t="str" cm="1">
        <f t="array" aca="1" ref="CV510" ca="1">IF($CN510&gt;$CV$6, "", IFERROR(INDEX($BO$4:$BV$4, $BN$4, MATCH($CK510, $BO$8:$BV$8, 0)), 0))</f>
        <v/>
      </c>
      <c r="CX510" s="118" t="str">
        <f t="shared" ca="1" si="134"/>
        <v/>
      </c>
    </row>
    <row r="511" spans="88:102" hidden="1" x14ac:dyDescent="0.25">
      <c r="CJ511" s="89">
        <f t="shared" ca="1" si="131"/>
        <v>45166</v>
      </c>
      <c r="CK511" s="17" t="str">
        <f t="shared" ca="1" si="129"/>
        <v>Bank Hol</v>
      </c>
      <c r="CL511" s="118" cm="1">
        <f t="array" aca="1" ref="CL511" ca="1">IFERROR(INDEX($BO$6:$BV$6, $BN$6, MATCH($CK511, $BO$8:$BV$8, 0)), 0)</f>
        <v>0</v>
      </c>
      <c r="CN511" s="6">
        <f t="shared" ca="1" si="135"/>
        <v>5</v>
      </c>
      <c r="CO511" s="118">
        <f ca="1">SUMIF($CN$9:$CN511, $CN511, $CL$9:$CL$9)</f>
        <v>95.658854166666984</v>
      </c>
      <c r="CP511" s="140" t="str">
        <f ca="1">IFERROR(INDEX('Current Jobs'!$W$11:$W$510, MATCH($CN511, 'Current Jobs'!$T$11:$T$510, 0)), "")</f>
        <v/>
      </c>
      <c r="CQ511" s="17" t="str">
        <f t="shared" ca="1" si="130"/>
        <v/>
      </c>
      <c r="CR511" s="17" t="str">
        <f t="shared" ca="1" si="132"/>
        <v/>
      </c>
      <c r="CS511" s="17" t="str">
        <f t="shared" ca="1" si="133"/>
        <v/>
      </c>
      <c r="CT511" s="17" t="str">
        <f t="shared" ca="1" si="133"/>
        <v/>
      </c>
      <c r="CV511" s="118" t="str" cm="1">
        <f t="array" aca="1" ref="CV511" ca="1">IF($CN511&gt;$CV$6, "", IFERROR(INDEX($BO$4:$BV$4, $BN$4, MATCH($CK511, $BO$8:$BV$8, 0)), 0))</f>
        <v/>
      </c>
      <c r="CX511" s="118" t="str">
        <f t="shared" ca="1" si="134"/>
        <v/>
      </c>
    </row>
    <row r="512" spans="88:102" hidden="1" x14ac:dyDescent="0.25">
      <c r="CJ512" s="89">
        <f t="shared" ca="1" si="131"/>
        <v>45167</v>
      </c>
      <c r="CK512" s="17" t="str">
        <f t="shared" ca="1" si="129"/>
        <v>Tue</v>
      </c>
      <c r="CL512" s="118" cm="1">
        <f t="array" aca="1" ref="CL512" ca="1">IFERROR(INDEX($BO$6:$BV$6, $BN$6, MATCH($CK512, $BO$8:$BV$8, 0)), 0)</f>
        <v>0.28385416666666663</v>
      </c>
      <c r="CN512" s="6">
        <f t="shared" ca="1" si="135"/>
        <v>5</v>
      </c>
      <c r="CO512" s="118">
        <f ca="1">SUMIF($CN$9:$CN512, $CN512, $CL$9:$CL$9)</f>
        <v>95.942708333333655</v>
      </c>
      <c r="CP512" s="140" t="str">
        <f ca="1">IFERROR(INDEX('Current Jobs'!$W$11:$W$510, MATCH($CN512, 'Current Jobs'!$T$11:$T$510, 0)), "")</f>
        <v/>
      </c>
      <c r="CQ512" s="17" t="str">
        <f t="shared" ca="1" si="130"/>
        <v/>
      </c>
      <c r="CR512" s="17" t="str">
        <f t="shared" ca="1" si="132"/>
        <v/>
      </c>
      <c r="CS512" s="17" t="str">
        <f t="shared" ca="1" si="133"/>
        <v/>
      </c>
      <c r="CT512" s="17" t="str">
        <f t="shared" ca="1" si="133"/>
        <v/>
      </c>
      <c r="CV512" s="118" t="str" cm="1">
        <f t="array" aca="1" ref="CV512" ca="1">IF($CN512&gt;$CV$6, "", IFERROR(INDEX($BO$4:$BV$4, $BN$4, MATCH($CK512, $BO$8:$BV$8, 0)), 0))</f>
        <v/>
      </c>
      <c r="CX512" s="118" t="str">
        <f t="shared" ca="1" si="134"/>
        <v/>
      </c>
    </row>
    <row r="513" spans="88:102" hidden="1" x14ac:dyDescent="0.25">
      <c r="CJ513" s="89">
        <f t="shared" ca="1" si="131"/>
        <v>45168</v>
      </c>
      <c r="CK513" s="17" t="str">
        <f t="shared" ca="1" si="129"/>
        <v>Wed</v>
      </c>
      <c r="CL513" s="118" cm="1">
        <f t="array" aca="1" ref="CL513" ca="1">IFERROR(INDEX($BO$6:$BV$6, $BN$6, MATCH($CK513, $BO$8:$BV$8, 0)), 0)</f>
        <v>0.28385416666666663</v>
      </c>
      <c r="CN513" s="6">
        <f t="shared" ca="1" si="135"/>
        <v>5</v>
      </c>
      <c r="CO513" s="118">
        <f ca="1">SUMIF($CN$9:$CN513, $CN513, $CL$9:$CL$9)</f>
        <v>96.226562500000327</v>
      </c>
      <c r="CP513" s="140" t="str">
        <f ca="1">IFERROR(INDEX('Current Jobs'!$W$11:$W$510, MATCH($CN513, 'Current Jobs'!$T$11:$T$510, 0)), "")</f>
        <v/>
      </c>
      <c r="CQ513" s="17" t="str">
        <f t="shared" ca="1" si="130"/>
        <v/>
      </c>
      <c r="CR513" s="17" t="str">
        <f t="shared" ca="1" si="132"/>
        <v/>
      </c>
      <c r="CS513" s="17" t="str">
        <f t="shared" ca="1" si="133"/>
        <v/>
      </c>
      <c r="CT513" s="17" t="str">
        <f t="shared" ca="1" si="133"/>
        <v/>
      </c>
      <c r="CV513" s="118" t="str" cm="1">
        <f t="array" aca="1" ref="CV513" ca="1">IF($CN513&gt;$CV$6, "", IFERROR(INDEX($BO$4:$BV$4, $BN$4, MATCH($CK513, $BO$8:$BV$8, 0)), 0))</f>
        <v/>
      </c>
      <c r="CX513" s="118" t="str">
        <f t="shared" ca="1" si="134"/>
        <v/>
      </c>
    </row>
    <row r="514" spans="88:102" hidden="1" x14ac:dyDescent="0.25">
      <c r="CJ514" s="89">
        <f t="shared" ca="1" si="131"/>
        <v>45169</v>
      </c>
      <c r="CK514" s="17" t="str">
        <f t="shared" ca="1" si="129"/>
        <v>Thu</v>
      </c>
      <c r="CL514" s="118" cm="1">
        <f t="array" aca="1" ref="CL514" ca="1">IFERROR(INDEX($BO$6:$BV$6, $BN$6, MATCH($CK514, $BO$8:$BV$8, 0)), 0)</f>
        <v>0.28385416666666663</v>
      </c>
      <c r="CN514" s="6">
        <f t="shared" ca="1" si="135"/>
        <v>5</v>
      </c>
      <c r="CO514" s="118">
        <f ca="1">SUMIF($CN$9:$CN514, $CN514, $CL$9:$CL$9)</f>
        <v>96.510416666666998</v>
      </c>
      <c r="CP514" s="140" t="str">
        <f ca="1">IFERROR(INDEX('Current Jobs'!$W$11:$W$510, MATCH($CN514, 'Current Jobs'!$T$11:$T$510, 0)), "")</f>
        <v/>
      </c>
      <c r="CQ514" s="17" t="str">
        <f t="shared" ca="1" si="130"/>
        <v/>
      </c>
      <c r="CR514" s="17" t="str">
        <f t="shared" ca="1" si="132"/>
        <v/>
      </c>
      <c r="CS514" s="17" t="str">
        <f t="shared" ca="1" si="133"/>
        <v/>
      </c>
      <c r="CT514" s="17" t="str">
        <f t="shared" ca="1" si="133"/>
        <v/>
      </c>
      <c r="CV514" s="118" t="str" cm="1">
        <f t="array" aca="1" ref="CV514" ca="1">IF($CN514&gt;$CV$6, "", IFERROR(INDEX($BO$4:$BV$4, $BN$4, MATCH($CK514, $BO$8:$BV$8, 0)), 0))</f>
        <v/>
      </c>
      <c r="CX514" s="118" t="str">
        <f t="shared" ca="1" si="134"/>
        <v/>
      </c>
    </row>
    <row r="515" spans="88:102" hidden="1" x14ac:dyDescent="0.25">
      <c r="CJ515" s="89">
        <f t="shared" ca="1" si="131"/>
        <v>45170</v>
      </c>
      <c r="CK515" s="17" t="str">
        <f t="shared" ca="1" si="129"/>
        <v>Fri</v>
      </c>
      <c r="CL515" s="118" cm="1">
        <f t="array" aca="1" ref="CL515" ca="1">IFERROR(INDEX($BO$6:$BV$6, $BN$6, MATCH($CK515, $BO$8:$BV$8, 0)), 0)</f>
        <v>0.28385416666666663</v>
      </c>
      <c r="CN515" s="6">
        <f t="shared" ca="1" si="135"/>
        <v>5</v>
      </c>
      <c r="CO515" s="118">
        <f ca="1">SUMIF($CN$9:$CN515, $CN515, $CL$9:$CL$9)</f>
        <v>96.79427083333367</v>
      </c>
      <c r="CP515" s="140" t="str">
        <f ca="1">IFERROR(INDEX('Current Jobs'!$W$11:$W$510, MATCH($CN515, 'Current Jobs'!$T$11:$T$510, 0)), "")</f>
        <v/>
      </c>
      <c r="CQ515" s="17" t="str">
        <f t="shared" ca="1" si="130"/>
        <v/>
      </c>
      <c r="CR515" s="17" t="str">
        <f t="shared" ca="1" si="132"/>
        <v/>
      </c>
      <c r="CS515" s="17" t="str">
        <f t="shared" ca="1" si="133"/>
        <v/>
      </c>
      <c r="CT515" s="17" t="str">
        <f t="shared" ca="1" si="133"/>
        <v/>
      </c>
      <c r="CV515" s="118" t="str" cm="1">
        <f t="array" aca="1" ref="CV515" ca="1">IF($CN515&gt;$CV$6, "", IFERROR(INDEX($BO$4:$BV$4, $BN$4, MATCH($CK515, $BO$8:$BV$8, 0)), 0))</f>
        <v/>
      </c>
      <c r="CX515" s="118" t="str">
        <f t="shared" ca="1" si="134"/>
        <v/>
      </c>
    </row>
    <row r="516" spans="88:102" hidden="1" x14ac:dyDescent="0.25">
      <c r="CJ516" s="89">
        <f t="shared" ca="1" si="131"/>
        <v>45171</v>
      </c>
      <c r="CK516" s="17" t="str">
        <f t="shared" ca="1" si="129"/>
        <v>Sat</v>
      </c>
      <c r="CL516" s="118" cm="1">
        <f t="array" aca="1" ref="CL516" ca="1">IFERROR(INDEX($BO$6:$BV$6, $BN$6, MATCH($CK516, $BO$8:$BV$8, 0)), 0)</f>
        <v>0</v>
      </c>
      <c r="CN516" s="6">
        <f t="shared" ca="1" si="135"/>
        <v>5</v>
      </c>
      <c r="CO516" s="118">
        <f ca="1">SUMIF($CN$9:$CN516, $CN516, $CL$9:$CL$9)</f>
        <v>96.79427083333367</v>
      </c>
      <c r="CP516" s="140" t="str">
        <f ca="1">IFERROR(INDEX('Current Jobs'!$W$11:$W$510, MATCH($CN516, 'Current Jobs'!$T$11:$T$510, 0)), "")</f>
        <v/>
      </c>
      <c r="CQ516" s="17" t="str">
        <f t="shared" ca="1" si="130"/>
        <v/>
      </c>
      <c r="CR516" s="17" t="str">
        <f t="shared" ca="1" si="132"/>
        <v/>
      </c>
      <c r="CS516" s="17" t="str">
        <f t="shared" ca="1" si="133"/>
        <v/>
      </c>
      <c r="CT516" s="17" t="str">
        <f t="shared" ca="1" si="133"/>
        <v/>
      </c>
      <c r="CV516" s="118" t="str" cm="1">
        <f t="array" aca="1" ref="CV516" ca="1">IF($CN516&gt;$CV$6, "", IFERROR(INDEX($BO$4:$BV$4, $BN$4, MATCH($CK516, $BO$8:$BV$8, 0)), 0))</f>
        <v/>
      </c>
      <c r="CX516" s="118" t="str">
        <f t="shared" ca="1" si="134"/>
        <v/>
      </c>
    </row>
    <row r="517" spans="88:102" hidden="1" x14ac:dyDescent="0.25">
      <c r="CJ517" s="89">
        <f t="shared" ca="1" si="131"/>
        <v>45172</v>
      </c>
      <c r="CK517" s="17" t="str">
        <f t="shared" ca="1" si="129"/>
        <v>Sun</v>
      </c>
      <c r="CL517" s="118" cm="1">
        <f t="array" aca="1" ref="CL517" ca="1">IFERROR(INDEX($BO$6:$BV$6, $BN$6, MATCH($CK517, $BO$8:$BV$8, 0)), 0)</f>
        <v>0</v>
      </c>
      <c r="CN517" s="6">
        <f t="shared" ca="1" si="135"/>
        <v>5</v>
      </c>
      <c r="CO517" s="118">
        <f ca="1">SUMIF($CN$9:$CN517, $CN517, $CL$9:$CL$9)</f>
        <v>96.79427083333367</v>
      </c>
      <c r="CP517" s="140" t="str">
        <f ca="1">IFERROR(INDEX('Current Jobs'!$W$11:$W$510, MATCH($CN517, 'Current Jobs'!$T$11:$T$510, 0)), "")</f>
        <v/>
      </c>
      <c r="CQ517" s="17" t="str">
        <f t="shared" ca="1" si="130"/>
        <v/>
      </c>
      <c r="CR517" s="17" t="str">
        <f t="shared" ca="1" si="132"/>
        <v/>
      </c>
      <c r="CS517" s="17" t="str">
        <f t="shared" ca="1" si="133"/>
        <v/>
      </c>
      <c r="CT517" s="17" t="str">
        <f t="shared" ca="1" si="133"/>
        <v/>
      </c>
      <c r="CV517" s="118" t="str" cm="1">
        <f t="array" aca="1" ref="CV517" ca="1">IF($CN517&gt;$CV$6, "", IFERROR(INDEX($BO$4:$BV$4, $BN$4, MATCH($CK517, $BO$8:$BV$8, 0)), 0))</f>
        <v/>
      </c>
      <c r="CX517" s="118" t="str">
        <f t="shared" ca="1" si="134"/>
        <v/>
      </c>
    </row>
    <row r="518" spans="88:102" hidden="1" x14ac:dyDescent="0.25">
      <c r="CJ518" s="89">
        <f t="shared" ca="1" si="131"/>
        <v>45173</v>
      </c>
      <c r="CK518" s="17" t="str">
        <f t="shared" ca="1" si="129"/>
        <v>Mon</v>
      </c>
      <c r="CL518" s="118" cm="1">
        <f t="array" aca="1" ref="CL518" ca="1">IFERROR(INDEX($BO$6:$BV$6, $BN$6, MATCH($CK518, $BO$8:$BV$8, 0)), 0)</f>
        <v>0.28385416666666663</v>
      </c>
      <c r="CN518" s="6">
        <f t="shared" ca="1" si="135"/>
        <v>5</v>
      </c>
      <c r="CO518" s="118">
        <f ca="1">SUMIF($CN$9:$CN518, $CN518, $CL$9:$CL$9)</f>
        <v>97.078125000000341</v>
      </c>
      <c r="CP518" s="140" t="str">
        <f ca="1">IFERROR(INDEX('Current Jobs'!$W$11:$W$510, MATCH($CN518, 'Current Jobs'!$T$11:$T$510, 0)), "")</f>
        <v/>
      </c>
      <c r="CQ518" s="17" t="str">
        <f t="shared" ca="1" si="130"/>
        <v/>
      </c>
      <c r="CR518" s="17" t="str">
        <f t="shared" ca="1" si="132"/>
        <v/>
      </c>
      <c r="CS518" s="17" t="str">
        <f t="shared" ca="1" si="133"/>
        <v/>
      </c>
      <c r="CT518" s="17" t="str">
        <f t="shared" ca="1" si="133"/>
        <v/>
      </c>
      <c r="CV518" s="118" t="str" cm="1">
        <f t="array" aca="1" ref="CV518" ca="1">IF($CN518&gt;$CV$6, "", IFERROR(INDEX($BO$4:$BV$4, $BN$4, MATCH($CK518, $BO$8:$BV$8, 0)), 0))</f>
        <v/>
      </c>
      <c r="CX518" s="118" t="str">
        <f t="shared" ca="1" si="134"/>
        <v/>
      </c>
    </row>
    <row r="519" spans="88:102" hidden="1" x14ac:dyDescent="0.25">
      <c r="CJ519" s="89">
        <f t="shared" ca="1" si="131"/>
        <v>45174</v>
      </c>
      <c r="CK519" s="17" t="str">
        <f t="shared" ca="1" si="129"/>
        <v>Tue</v>
      </c>
      <c r="CL519" s="118" cm="1">
        <f t="array" aca="1" ref="CL519" ca="1">IFERROR(INDEX($BO$6:$BV$6, $BN$6, MATCH($CK519, $BO$8:$BV$8, 0)), 0)</f>
        <v>0.28385416666666663</v>
      </c>
      <c r="CN519" s="6">
        <f t="shared" ca="1" si="135"/>
        <v>5</v>
      </c>
      <c r="CO519" s="118">
        <f ca="1">SUMIF($CN$9:$CN519, $CN519, $CL$9:$CL$9)</f>
        <v>97.361979166667012</v>
      </c>
      <c r="CP519" s="140" t="str">
        <f ca="1">IFERROR(INDEX('Current Jobs'!$W$11:$W$510, MATCH($CN519, 'Current Jobs'!$T$11:$T$510, 0)), "")</f>
        <v/>
      </c>
      <c r="CQ519" s="17" t="str">
        <f t="shared" ca="1" si="130"/>
        <v/>
      </c>
      <c r="CR519" s="17" t="str">
        <f t="shared" ca="1" si="132"/>
        <v/>
      </c>
      <c r="CS519" s="17" t="str">
        <f t="shared" ca="1" si="133"/>
        <v/>
      </c>
      <c r="CT519" s="17" t="str">
        <f t="shared" ca="1" si="133"/>
        <v/>
      </c>
      <c r="CV519" s="118" t="str" cm="1">
        <f t="array" aca="1" ref="CV519" ca="1">IF($CN519&gt;$CV$6, "", IFERROR(INDEX($BO$4:$BV$4, $BN$4, MATCH($CK519, $BO$8:$BV$8, 0)), 0))</f>
        <v/>
      </c>
      <c r="CX519" s="118" t="str">
        <f t="shared" ca="1" si="134"/>
        <v/>
      </c>
    </row>
    <row r="520" spans="88:102" hidden="1" x14ac:dyDescent="0.25">
      <c r="CJ520" s="89">
        <f t="shared" ca="1" si="131"/>
        <v>45175</v>
      </c>
      <c r="CK520" s="17" t="str">
        <f t="shared" ca="1" si="129"/>
        <v>Wed</v>
      </c>
      <c r="CL520" s="118" cm="1">
        <f t="array" aca="1" ref="CL520" ca="1">IFERROR(INDEX($BO$6:$BV$6, $BN$6, MATCH($CK520, $BO$8:$BV$8, 0)), 0)</f>
        <v>0.28385416666666663</v>
      </c>
      <c r="CN520" s="6">
        <f t="shared" ca="1" si="135"/>
        <v>5</v>
      </c>
      <c r="CO520" s="118">
        <f ca="1">SUMIF($CN$9:$CN520, $CN520, $CL$9:$CL$9)</f>
        <v>97.645833333333684</v>
      </c>
      <c r="CP520" s="140" t="str">
        <f ca="1">IFERROR(INDEX('Current Jobs'!$W$11:$W$510, MATCH($CN520, 'Current Jobs'!$T$11:$T$510, 0)), "")</f>
        <v/>
      </c>
      <c r="CQ520" s="17" t="str">
        <f t="shared" ca="1" si="130"/>
        <v/>
      </c>
      <c r="CR520" s="17" t="str">
        <f t="shared" ca="1" si="132"/>
        <v/>
      </c>
      <c r="CS520" s="17" t="str">
        <f t="shared" ca="1" si="133"/>
        <v/>
      </c>
      <c r="CT520" s="17" t="str">
        <f t="shared" ca="1" si="133"/>
        <v/>
      </c>
      <c r="CV520" s="118" t="str" cm="1">
        <f t="array" aca="1" ref="CV520" ca="1">IF($CN520&gt;$CV$6, "", IFERROR(INDEX($BO$4:$BV$4, $BN$4, MATCH($CK520, $BO$8:$BV$8, 0)), 0))</f>
        <v/>
      </c>
      <c r="CX520" s="118" t="str">
        <f t="shared" ca="1" si="134"/>
        <v/>
      </c>
    </row>
    <row r="521" spans="88:102" hidden="1" x14ac:dyDescent="0.25">
      <c r="CJ521" s="89">
        <f t="shared" ca="1" si="131"/>
        <v>45176</v>
      </c>
      <c r="CK521" s="17" t="str">
        <f t="shared" ref="CK521:CK584" ca="1" si="136">IF(COUNTIF($U$9:$U$32, $CJ521)&gt;0, $CK$2, IF(COUNTIF($BX$50:$BX$89, $CJ521)&gt;0, $BV$8, TEXT($CJ521, "ddd")))</f>
        <v>Thu</v>
      </c>
      <c r="CL521" s="118" cm="1">
        <f t="array" aca="1" ref="CL521" ca="1">IFERROR(INDEX($BO$6:$BV$6, $BN$6, MATCH($CK521, $BO$8:$BV$8, 0)), 0)</f>
        <v>0.28385416666666663</v>
      </c>
      <c r="CN521" s="6">
        <f t="shared" ca="1" si="135"/>
        <v>5</v>
      </c>
      <c r="CO521" s="118">
        <f ca="1">SUMIF($CN$9:$CN521, $CN521, $CL$9:$CL$9)</f>
        <v>97.929687500000355</v>
      </c>
      <c r="CP521" s="140" t="str">
        <f ca="1">IFERROR(INDEX('Current Jobs'!$W$11:$W$510, MATCH($CN521, 'Current Jobs'!$T$11:$T$510, 0)), "")</f>
        <v/>
      </c>
      <c r="CQ521" s="17" t="str">
        <f t="shared" ref="CQ521:CQ584" ca="1" si="137">IF($CN521&gt;$CN520, $CQ$8, "")</f>
        <v/>
      </c>
      <c r="CR521" s="17" t="str">
        <f t="shared" ca="1" si="132"/>
        <v/>
      </c>
      <c r="CS521" s="17" t="str">
        <f t="shared" ca="1" si="133"/>
        <v/>
      </c>
      <c r="CT521" s="17" t="str">
        <f t="shared" ca="1" si="133"/>
        <v/>
      </c>
      <c r="CV521" s="118" t="str" cm="1">
        <f t="array" aca="1" ref="CV521" ca="1">IF($CN521&gt;$CV$6, "", IFERROR(INDEX($BO$4:$BV$4, $BN$4, MATCH($CK521, $BO$8:$BV$8, 0)), 0))</f>
        <v/>
      </c>
      <c r="CX521" s="118" t="str">
        <f t="shared" ca="1" si="134"/>
        <v/>
      </c>
    </row>
    <row r="522" spans="88:102" hidden="1" x14ac:dyDescent="0.25">
      <c r="CJ522" s="89">
        <f t="shared" ref="CJ522:CJ585" ca="1" si="138">CJ521+1</f>
        <v>45177</v>
      </c>
      <c r="CK522" s="17" t="str">
        <f t="shared" ca="1" si="136"/>
        <v>Fri</v>
      </c>
      <c r="CL522" s="118" cm="1">
        <f t="array" aca="1" ref="CL522" ca="1">IFERROR(INDEX($BO$6:$BV$6, $BN$6, MATCH($CK522, $BO$8:$BV$8, 0)), 0)</f>
        <v>0.28385416666666663</v>
      </c>
      <c r="CN522" s="6">
        <f t="shared" ca="1" si="135"/>
        <v>5</v>
      </c>
      <c r="CO522" s="118">
        <f ca="1">SUMIF($CN$9:$CN522, $CN522, $CL$9:$CL$9)</f>
        <v>98.213541666667027</v>
      </c>
      <c r="CP522" s="140" t="str">
        <f ca="1">IFERROR(INDEX('Current Jobs'!$W$11:$W$510, MATCH($CN522, 'Current Jobs'!$T$11:$T$510, 0)), "")</f>
        <v/>
      </c>
      <c r="CQ522" s="17" t="str">
        <f t="shared" ca="1" si="137"/>
        <v/>
      </c>
      <c r="CR522" s="17" t="str">
        <f t="shared" ref="CR522:CR585" ca="1" si="139">IF($CN523&gt;$CN522, $CR$8, "")</f>
        <v/>
      </c>
      <c r="CS522" s="17" t="str">
        <f t="shared" ref="CS522:CT585" ca="1" si="140">IF(CQ522="", "", CONCATENATE($CN522, " - ", CQ522))</f>
        <v/>
      </c>
      <c r="CT522" s="17" t="str">
        <f t="shared" ca="1" si="140"/>
        <v/>
      </c>
      <c r="CV522" s="118" t="str" cm="1">
        <f t="array" aca="1" ref="CV522" ca="1">IF($CN522&gt;$CV$6, "", IFERROR(INDEX($BO$4:$BV$4, $BN$4, MATCH($CK522, $BO$8:$BV$8, 0)), 0))</f>
        <v/>
      </c>
      <c r="CX522" s="118" t="str">
        <f t="shared" ref="CX522:CX585" ca="1" si="141">IF($CN522&gt;$CV$6, "", $CL522)</f>
        <v/>
      </c>
    </row>
    <row r="523" spans="88:102" hidden="1" x14ac:dyDescent="0.25">
      <c r="CJ523" s="89">
        <f t="shared" ca="1" si="138"/>
        <v>45178</v>
      </c>
      <c r="CK523" s="17" t="str">
        <f t="shared" ca="1" si="136"/>
        <v>Sat</v>
      </c>
      <c r="CL523" s="118" cm="1">
        <f t="array" aca="1" ref="CL523" ca="1">IFERROR(INDEX($BO$6:$BV$6, $BN$6, MATCH($CK523, $BO$8:$BV$8, 0)), 0)</f>
        <v>0</v>
      </c>
      <c r="CN523" s="6">
        <f t="shared" ca="1" si="135"/>
        <v>5</v>
      </c>
      <c r="CO523" s="118">
        <f ca="1">SUMIF($CN$9:$CN523, $CN523, $CL$9:$CL$9)</f>
        <v>98.213541666667027</v>
      </c>
      <c r="CP523" s="140" t="str">
        <f ca="1">IFERROR(INDEX('Current Jobs'!$W$11:$W$510, MATCH($CN523, 'Current Jobs'!$T$11:$T$510, 0)), "")</f>
        <v/>
      </c>
      <c r="CQ523" s="17" t="str">
        <f t="shared" ca="1" si="137"/>
        <v/>
      </c>
      <c r="CR523" s="17" t="str">
        <f t="shared" ca="1" si="139"/>
        <v/>
      </c>
      <c r="CS523" s="17" t="str">
        <f t="shared" ca="1" si="140"/>
        <v/>
      </c>
      <c r="CT523" s="17" t="str">
        <f t="shared" ca="1" si="140"/>
        <v/>
      </c>
      <c r="CV523" s="118" t="str" cm="1">
        <f t="array" aca="1" ref="CV523" ca="1">IF($CN523&gt;$CV$6, "", IFERROR(INDEX($BO$4:$BV$4, $BN$4, MATCH($CK523, $BO$8:$BV$8, 0)), 0))</f>
        <v/>
      </c>
      <c r="CX523" s="118" t="str">
        <f t="shared" ca="1" si="141"/>
        <v/>
      </c>
    </row>
    <row r="524" spans="88:102" hidden="1" x14ac:dyDescent="0.25">
      <c r="CJ524" s="89">
        <f t="shared" ca="1" si="138"/>
        <v>45179</v>
      </c>
      <c r="CK524" s="17" t="str">
        <f t="shared" ca="1" si="136"/>
        <v>Sun</v>
      </c>
      <c r="CL524" s="118" cm="1">
        <f t="array" aca="1" ref="CL524" ca="1">IFERROR(INDEX($BO$6:$BV$6, $BN$6, MATCH($CK524, $BO$8:$BV$8, 0)), 0)</f>
        <v>0</v>
      </c>
      <c r="CN524" s="6">
        <f t="shared" ca="1" si="135"/>
        <v>5</v>
      </c>
      <c r="CO524" s="118">
        <f ca="1">SUMIF($CN$9:$CN524, $CN524, $CL$9:$CL$9)</f>
        <v>98.213541666667027</v>
      </c>
      <c r="CP524" s="140" t="str">
        <f ca="1">IFERROR(INDEX('Current Jobs'!$W$11:$W$510, MATCH($CN524, 'Current Jobs'!$T$11:$T$510, 0)), "")</f>
        <v/>
      </c>
      <c r="CQ524" s="17" t="str">
        <f t="shared" ca="1" si="137"/>
        <v/>
      </c>
      <c r="CR524" s="17" t="str">
        <f t="shared" ca="1" si="139"/>
        <v/>
      </c>
      <c r="CS524" s="17" t="str">
        <f t="shared" ca="1" si="140"/>
        <v/>
      </c>
      <c r="CT524" s="17" t="str">
        <f t="shared" ca="1" si="140"/>
        <v/>
      </c>
      <c r="CV524" s="118" t="str" cm="1">
        <f t="array" aca="1" ref="CV524" ca="1">IF($CN524&gt;$CV$6, "", IFERROR(INDEX($BO$4:$BV$4, $BN$4, MATCH($CK524, $BO$8:$BV$8, 0)), 0))</f>
        <v/>
      </c>
      <c r="CX524" s="118" t="str">
        <f t="shared" ca="1" si="141"/>
        <v/>
      </c>
    </row>
    <row r="525" spans="88:102" hidden="1" x14ac:dyDescent="0.25">
      <c r="CJ525" s="89">
        <f t="shared" ca="1" si="138"/>
        <v>45180</v>
      </c>
      <c r="CK525" s="17" t="str">
        <f t="shared" ca="1" si="136"/>
        <v>Mon</v>
      </c>
      <c r="CL525" s="118" cm="1">
        <f t="array" aca="1" ref="CL525" ca="1">IFERROR(INDEX($BO$6:$BV$6, $BN$6, MATCH($CK525, $BO$8:$BV$8, 0)), 0)</f>
        <v>0.28385416666666663</v>
      </c>
      <c r="CN525" s="6">
        <f t="shared" ca="1" si="135"/>
        <v>5</v>
      </c>
      <c r="CO525" s="118">
        <f ca="1">SUMIF($CN$9:$CN525, $CN525, $CL$9:$CL$9)</f>
        <v>98.497395833333698</v>
      </c>
      <c r="CP525" s="140" t="str">
        <f ca="1">IFERROR(INDEX('Current Jobs'!$W$11:$W$510, MATCH($CN525, 'Current Jobs'!$T$11:$T$510, 0)), "")</f>
        <v/>
      </c>
      <c r="CQ525" s="17" t="str">
        <f t="shared" ca="1" si="137"/>
        <v/>
      </c>
      <c r="CR525" s="17" t="str">
        <f t="shared" ca="1" si="139"/>
        <v/>
      </c>
      <c r="CS525" s="17" t="str">
        <f t="shared" ca="1" si="140"/>
        <v/>
      </c>
      <c r="CT525" s="17" t="str">
        <f t="shared" ca="1" si="140"/>
        <v/>
      </c>
      <c r="CV525" s="118" t="str" cm="1">
        <f t="array" aca="1" ref="CV525" ca="1">IF($CN525&gt;$CV$6, "", IFERROR(INDEX($BO$4:$BV$4, $BN$4, MATCH($CK525, $BO$8:$BV$8, 0)), 0))</f>
        <v/>
      </c>
      <c r="CX525" s="118" t="str">
        <f t="shared" ca="1" si="141"/>
        <v/>
      </c>
    </row>
    <row r="526" spans="88:102" hidden="1" x14ac:dyDescent="0.25">
      <c r="CJ526" s="89">
        <f t="shared" ca="1" si="138"/>
        <v>45181</v>
      </c>
      <c r="CK526" s="17" t="str">
        <f t="shared" ca="1" si="136"/>
        <v>Tue</v>
      </c>
      <c r="CL526" s="118" cm="1">
        <f t="array" aca="1" ref="CL526" ca="1">IFERROR(INDEX($BO$6:$BV$6, $BN$6, MATCH($CK526, $BO$8:$BV$8, 0)), 0)</f>
        <v>0.28385416666666663</v>
      </c>
      <c r="CN526" s="6">
        <f t="shared" ca="1" si="135"/>
        <v>5</v>
      </c>
      <c r="CO526" s="118">
        <f ca="1">SUMIF($CN$9:$CN526, $CN526, $CL$9:$CL$9)</f>
        <v>98.781250000000369</v>
      </c>
      <c r="CP526" s="140" t="str">
        <f ca="1">IFERROR(INDEX('Current Jobs'!$W$11:$W$510, MATCH($CN526, 'Current Jobs'!$T$11:$T$510, 0)), "")</f>
        <v/>
      </c>
      <c r="CQ526" s="17" t="str">
        <f t="shared" ca="1" si="137"/>
        <v/>
      </c>
      <c r="CR526" s="17" t="str">
        <f t="shared" ca="1" si="139"/>
        <v/>
      </c>
      <c r="CS526" s="17" t="str">
        <f t="shared" ca="1" si="140"/>
        <v/>
      </c>
      <c r="CT526" s="17" t="str">
        <f t="shared" ca="1" si="140"/>
        <v/>
      </c>
      <c r="CV526" s="118" t="str" cm="1">
        <f t="array" aca="1" ref="CV526" ca="1">IF($CN526&gt;$CV$6, "", IFERROR(INDEX($BO$4:$BV$4, $BN$4, MATCH($CK526, $BO$8:$BV$8, 0)), 0))</f>
        <v/>
      </c>
      <c r="CX526" s="118" t="str">
        <f t="shared" ca="1" si="141"/>
        <v/>
      </c>
    </row>
    <row r="527" spans="88:102" hidden="1" x14ac:dyDescent="0.25">
      <c r="CJ527" s="89">
        <f t="shared" ca="1" si="138"/>
        <v>45182</v>
      </c>
      <c r="CK527" s="17" t="str">
        <f t="shared" ca="1" si="136"/>
        <v>Wed</v>
      </c>
      <c r="CL527" s="118" cm="1">
        <f t="array" aca="1" ref="CL527" ca="1">IFERROR(INDEX($BO$6:$BV$6, $BN$6, MATCH($CK527, $BO$8:$BV$8, 0)), 0)</f>
        <v>0.28385416666666663</v>
      </c>
      <c r="CN527" s="6">
        <f t="shared" ca="1" si="135"/>
        <v>5</v>
      </c>
      <c r="CO527" s="118">
        <f ca="1">SUMIF($CN$9:$CN527, $CN527, $CL$9:$CL$9)</f>
        <v>99.065104166667041</v>
      </c>
      <c r="CP527" s="140" t="str">
        <f ca="1">IFERROR(INDEX('Current Jobs'!$W$11:$W$510, MATCH($CN527, 'Current Jobs'!$T$11:$T$510, 0)), "")</f>
        <v/>
      </c>
      <c r="CQ527" s="17" t="str">
        <f t="shared" ca="1" si="137"/>
        <v/>
      </c>
      <c r="CR527" s="17" t="str">
        <f t="shared" ca="1" si="139"/>
        <v/>
      </c>
      <c r="CS527" s="17" t="str">
        <f t="shared" ca="1" si="140"/>
        <v/>
      </c>
      <c r="CT527" s="17" t="str">
        <f t="shared" ca="1" si="140"/>
        <v/>
      </c>
      <c r="CV527" s="118" t="str" cm="1">
        <f t="array" aca="1" ref="CV527" ca="1">IF($CN527&gt;$CV$6, "", IFERROR(INDEX($BO$4:$BV$4, $BN$4, MATCH($CK527, $BO$8:$BV$8, 0)), 0))</f>
        <v/>
      </c>
      <c r="CX527" s="118" t="str">
        <f t="shared" ca="1" si="141"/>
        <v/>
      </c>
    </row>
    <row r="528" spans="88:102" hidden="1" x14ac:dyDescent="0.25">
      <c r="CJ528" s="89">
        <f t="shared" ca="1" si="138"/>
        <v>45183</v>
      </c>
      <c r="CK528" s="17" t="str">
        <f t="shared" ca="1" si="136"/>
        <v>Thu</v>
      </c>
      <c r="CL528" s="118" cm="1">
        <f t="array" aca="1" ref="CL528" ca="1">IFERROR(INDEX($BO$6:$BV$6, $BN$6, MATCH($CK528, $BO$8:$BV$8, 0)), 0)</f>
        <v>0.28385416666666663</v>
      </c>
      <c r="CN528" s="6">
        <f t="shared" ca="1" si="135"/>
        <v>5</v>
      </c>
      <c r="CO528" s="118">
        <f ca="1">SUMIF($CN$9:$CN528, $CN528, $CL$9:$CL$9)</f>
        <v>99.348958333333712</v>
      </c>
      <c r="CP528" s="140" t="str">
        <f ca="1">IFERROR(INDEX('Current Jobs'!$W$11:$W$510, MATCH($CN528, 'Current Jobs'!$T$11:$T$510, 0)), "")</f>
        <v/>
      </c>
      <c r="CQ528" s="17" t="str">
        <f t="shared" ca="1" si="137"/>
        <v/>
      </c>
      <c r="CR528" s="17" t="str">
        <f t="shared" ca="1" si="139"/>
        <v/>
      </c>
      <c r="CS528" s="17" t="str">
        <f t="shared" ca="1" si="140"/>
        <v/>
      </c>
      <c r="CT528" s="17" t="str">
        <f t="shared" ca="1" si="140"/>
        <v/>
      </c>
      <c r="CV528" s="118" t="str" cm="1">
        <f t="array" aca="1" ref="CV528" ca="1">IF($CN528&gt;$CV$6, "", IFERROR(INDEX($BO$4:$BV$4, $BN$4, MATCH($CK528, $BO$8:$BV$8, 0)), 0))</f>
        <v/>
      </c>
      <c r="CX528" s="118" t="str">
        <f t="shared" ca="1" si="141"/>
        <v/>
      </c>
    </row>
    <row r="529" spans="88:102" hidden="1" x14ac:dyDescent="0.25">
      <c r="CJ529" s="89">
        <f t="shared" ca="1" si="138"/>
        <v>45184</v>
      </c>
      <c r="CK529" s="17" t="str">
        <f t="shared" ca="1" si="136"/>
        <v>Fri</v>
      </c>
      <c r="CL529" s="118" cm="1">
        <f t="array" aca="1" ref="CL529" ca="1">IFERROR(INDEX($BO$6:$BV$6, $BN$6, MATCH($CK529, $BO$8:$BV$8, 0)), 0)</f>
        <v>0.28385416666666663</v>
      </c>
      <c r="CN529" s="6">
        <f t="shared" ca="1" si="135"/>
        <v>5</v>
      </c>
      <c r="CO529" s="118">
        <f ca="1">SUMIF($CN$9:$CN529, $CN529, $CL$9:$CL$9)</f>
        <v>99.632812500000384</v>
      </c>
      <c r="CP529" s="140" t="str">
        <f ca="1">IFERROR(INDEX('Current Jobs'!$W$11:$W$510, MATCH($CN529, 'Current Jobs'!$T$11:$T$510, 0)), "")</f>
        <v/>
      </c>
      <c r="CQ529" s="17" t="str">
        <f t="shared" ca="1" si="137"/>
        <v/>
      </c>
      <c r="CR529" s="17" t="str">
        <f t="shared" ca="1" si="139"/>
        <v/>
      </c>
      <c r="CS529" s="17" t="str">
        <f t="shared" ca="1" si="140"/>
        <v/>
      </c>
      <c r="CT529" s="17" t="str">
        <f t="shared" ca="1" si="140"/>
        <v/>
      </c>
      <c r="CV529" s="118" t="str" cm="1">
        <f t="array" aca="1" ref="CV529" ca="1">IF($CN529&gt;$CV$6, "", IFERROR(INDEX($BO$4:$BV$4, $BN$4, MATCH($CK529, $BO$8:$BV$8, 0)), 0))</f>
        <v/>
      </c>
      <c r="CX529" s="118" t="str">
        <f t="shared" ca="1" si="141"/>
        <v/>
      </c>
    </row>
    <row r="530" spans="88:102" hidden="1" x14ac:dyDescent="0.25">
      <c r="CJ530" s="89">
        <f t="shared" ca="1" si="138"/>
        <v>45185</v>
      </c>
      <c r="CK530" s="17" t="str">
        <f t="shared" ca="1" si="136"/>
        <v>Sat</v>
      </c>
      <c r="CL530" s="118" cm="1">
        <f t="array" aca="1" ref="CL530" ca="1">IFERROR(INDEX($BO$6:$BV$6, $BN$6, MATCH($CK530, $BO$8:$BV$8, 0)), 0)</f>
        <v>0</v>
      </c>
      <c r="CN530" s="6">
        <f t="shared" ref="CN530:CN593" ca="1" si="142">IF($CO529&gt;=$CP529, $CN529+1, $CN529)</f>
        <v>5</v>
      </c>
      <c r="CO530" s="118">
        <f ca="1">SUMIF($CN$9:$CN530, $CN530, $CL$9:$CL$9)</f>
        <v>99.632812500000384</v>
      </c>
      <c r="CP530" s="140" t="str">
        <f ca="1">IFERROR(INDEX('Current Jobs'!$W$11:$W$510, MATCH($CN530, 'Current Jobs'!$T$11:$T$510, 0)), "")</f>
        <v/>
      </c>
      <c r="CQ530" s="17" t="str">
        <f t="shared" ca="1" si="137"/>
        <v/>
      </c>
      <c r="CR530" s="17" t="str">
        <f t="shared" ca="1" si="139"/>
        <v/>
      </c>
      <c r="CS530" s="17" t="str">
        <f t="shared" ca="1" si="140"/>
        <v/>
      </c>
      <c r="CT530" s="17" t="str">
        <f t="shared" ca="1" si="140"/>
        <v/>
      </c>
      <c r="CV530" s="118" t="str" cm="1">
        <f t="array" aca="1" ref="CV530" ca="1">IF($CN530&gt;$CV$6, "", IFERROR(INDEX($BO$4:$BV$4, $BN$4, MATCH($CK530, $BO$8:$BV$8, 0)), 0))</f>
        <v/>
      </c>
      <c r="CX530" s="118" t="str">
        <f t="shared" ca="1" si="141"/>
        <v/>
      </c>
    </row>
    <row r="531" spans="88:102" hidden="1" x14ac:dyDescent="0.25">
      <c r="CJ531" s="89">
        <f t="shared" ca="1" si="138"/>
        <v>45186</v>
      </c>
      <c r="CK531" s="17" t="str">
        <f t="shared" ca="1" si="136"/>
        <v>Sun</v>
      </c>
      <c r="CL531" s="118" cm="1">
        <f t="array" aca="1" ref="CL531" ca="1">IFERROR(INDEX($BO$6:$BV$6, $BN$6, MATCH($CK531, $BO$8:$BV$8, 0)), 0)</f>
        <v>0</v>
      </c>
      <c r="CN531" s="6">
        <f t="shared" ca="1" si="142"/>
        <v>5</v>
      </c>
      <c r="CO531" s="118">
        <f ca="1">SUMIF($CN$9:$CN531, $CN531, $CL$9:$CL$9)</f>
        <v>99.632812500000384</v>
      </c>
      <c r="CP531" s="140" t="str">
        <f ca="1">IFERROR(INDEX('Current Jobs'!$W$11:$W$510, MATCH($CN531, 'Current Jobs'!$T$11:$T$510, 0)), "")</f>
        <v/>
      </c>
      <c r="CQ531" s="17" t="str">
        <f t="shared" ca="1" si="137"/>
        <v/>
      </c>
      <c r="CR531" s="17" t="str">
        <f t="shared" ca="1" si="139"/>
        <v/>
      </c>
      <c r="CS531" s="17" t="str">
        <f t="shared" ca="1" si="140"/>
        <v/>
      </c>
      <c r="CT531" s="17" t="str">
        <f t="shared" ca="1" si="140"/>
        <v/>
      </c>
      <c r="CV531" s="118" t="str" cm="1">
        <f t="array" aca="1" ref="CV531" ca="1">IF($CN531&gt;$CV$6, "", IFERROR(INDEX($BO$4:$BV$4, $BN$4, MATCH($CK531, $BO$8:$BV$8, 0)), 0))</f>
        <v/>
      </c>
      <c r="CX531" s="118" t="str">
        <f t="shared" ca="1" si="141"/>
        <v/>
      </c>
    </row>
    <row r="532" spans="88:102" hidden="1" x14ac:dyDescent="0.25">
      <c r="CJ532" s="89">
        <f t="shared" ca="1" si="138"/>
        <v>45187</v>
      </c>
      <c r="CK532" s="17" t="str">
        <f t="shared" ca="1" si="136"/>
        <v>Mon</v>
      </c>
      <c r="CL532" s="118" cm="1">
        <f t="array" aca="1" ref="CL532" ca="1">IFERROR(INDEX($BO$6:$BV$6, $BN$6, MATCH($CK532, $BO$8:$BV$8, 0)), 0)</f>
        <v>0.28385416666666663</v>
      </c>
      <c r="CN532" s="6">
        <f t="shared" ca="1" si="142"/>
        <v>5</v>
      </c>
      <c r="CO532" s="118">
        <f ca="1">SUMIF($CN$9:$CN532, $CN532, $CL$9:$CL$9)</f>
        <v>99.916666666667055</v>
      </c>
      <c r="CP532" s="140" t="str">
        <f ca="1">IFERROR(INDEX('Current Jobs'!$W$11:$W$510, MATCH($CN532, 'Current Jobs'!$T$11:$T$510, 0)), "")</f>
        <v/>
      </c>
      <c r="CQ532" s="17" t="str">
        <f t="shared" ca="1" si="137"/>
        <v/>
      </c>
      <c r="CR532" s="17" t="str">
        <f t="shared" ca="1" si="139"/>
        <v/>
      </c>
      <c r="CS532" s="17" t="str">
        <f t="shared" ca="1" si="140"/>
        <v/>
      </c>
      <c r="CT532" s="17" t="str">
        <f t="shared" ca="1" si="140"/>
        <v/>
      </c>
      <c r="CV532" s="118" t="str" cm="1">
        <f t="array" aca="1" ref="CV532" ca="1">IF($CN532&gt;$CV$6, "", IFERROR(INDEX($BO$4:$BV$4, $BN$4, MATCH($CK532, $BO$8:$BV$8, 0)), 0))</f>
        <v/>
      </c>
      <c r="CX532" s="118" t="str">
        <f t="shared" ca="1" si="141"/>
        <v/>
      </c>
    </row>
    <row r="533" spans="88:102" hidden="1" x14ac:dyDescent="0.25">
      <c r="CJ533" s="89">
        <f t="shared" ca="1" si="138"/>
        <v>45188</v>
      </c>
      <c r="CK533" s="17" t="str">
        <f t="shared" ca="1" si="136"/>
        <v>Tue</v>
      </c>
      <c r="CL533" s="118" cm="1">
        <f t="array" aca="1" ref="CL533" ca="1">IFERROR(INDEX($BO$6:$BV$6, $BN$6, MATCH($CK533, $BO$8:$BV$8, 0)), 0)</f>
        <v>0.28385416666666663</v>
      </c>
      <c r="CN533" s="6">
        <f t="shared" ca="1" si="142"/>
        <v>5</v>
      </c>
      <c r="CO533" s="118">
        <f ca="1">SUMIF($CN$9:$CN533, $CN533, $CL$9:$CL$9)</f>
        <v>100.20052083333373</v>
      </c>
      <c r="CP533" s="140" t="str">
        <f ca="1">IFERROR(INDEX('Current Jobs'!$W$11:$W$510, MATCH($CN533, 'Current Jobs'!$T$11:$T$510, 0)), "")</f>
        <v/>
      </c>
      <c r="CQ533" s="17" t="str">
        <f t="shared" ca="1" si="137"/>
        <v/>
      </c>
      <c r="CR533" s="17" t="str">
        <f t="shared" ca="1" si="139"/>
        <v/>
      </c>
      <c r="CS533" s="17" t="str">
        <f t="shared" ca="1" si="140"/>
        <v/>
      </c>
      <c r="CT533" s="17" t="str">
        <f t="shared" ca="1" si="140"/>
        <v/>
      </c>
      <c r="CV533" s="118" t="str" cm="1">
        <f t="array" aca="1" ref="CV533" ca="1">IF($CN533&gt;$CV$6, "", IFERROR(INDEX($BO$4:$BV$4, $BN$4, MATCH($CK533, $BO$8:$BV$8, 0)), 0))</f>
        <v/>
      </c>
      <c r="CX533" s="118" t="str">
        <f t="shared" ca="1" si="141"/>
        <v/>
      </c>
    </row>
    <row r="534" spans="88:102" hidden="1" x14ac:dyDescent="0.25">
      <c r="CJ534" s="89">
        <f t="shared" ca="1" si="138"/>
        <v>45189</v>
      </c>
      <c r="CK534" s="17" t="str">
        <f t="shared" ca="1" si="136"/>
        <v>Wed</v>
      </c>
      <c r="CL534" s="118" cm="1">
        <f t="array" aca="1" ref="CL534" ca="1">IFERROR(INDEX($BO$6:$BV$6, $BN$6, MATCH($CK534, $BO$8:$BV$8, 0)), 0)</f>
        <v>0.28385416666666663</v>
      </c>
      <c r="CN534" s="6">
        <f t="shared" ca="1" si="142"/>
        <v>5</v>
      </c>
      <c r="CO534" s="118">
        <f ca="1">SUMIF($CN$9:$CN534, $CN534, $CL$9:$CL$9)</f>
        <v>100.4843750000004</v>
      </c>
      <c r="CP534" s="140" t="str">
        <f ca="1">IFERROR(INDEX('Current Jobs'!$W$11:$W$510, MATCH($CN534, 'Current Jobs'!$T$11:$T$510, 0)), "")</f>
        <v/>
      </c>
      <c r="CQ534" s="17" t="str">
        <f t="shared" ca="1" si="137"/>
        <v/>
      </c>
      <c r="CR534" s="17" t="str">
        <f t="shared" ca="1" si="139"/>
        <v/>
      </c>
      <c r="CS534" s="17" t="str">
        <f t="shared" ca="1" si="140"/>
        <v/>
      </c>
      <c r="CT534" s="17" t="str">
        <f t="shared" ca="1" si="140"/>
        <v/>
      </c>
      <c r="CV534" s="118" t="str" cm="1">
        <f t="array" aca="1" ref="CV534" ca="1">IF($CN534&gt;$CV$6, "", IFERROR(INDEX($BO$4:$BV$4, $BN$4, MATCH($CK534, $BO$8:$BV$8, 0)), 0))</f>
        <v/>
      </c>
      <c r="CX534" s="118" t="str">
        <f t="shared" ca="1" si="141"/>
        <v/>
      </c>
    </row>
    <row r="535" spans="88:102" hidden="1" x14ac:dyDescent="0.25">
      <c r="CJ535" s="89">
        <f t="shared" ca="1" si="138"/>
        <v>45190</v>
      </c>
      <c r="CK535" s="17" t="str">
        <f t="shared" ca="1" si="136"/>
        <v>Thu</v>
      </c>
      <c r="CL535" s="118" cm="1">
        <f t="array" aca="1" ref="CL535" ca="1">IFERROR(INDEX($BO$6:$BV$6, $BN$6, MATCH($CK535, $BO$8:$BV$8, 0)), 0)</f>
        <v>0.28385416666666663</v>
      </c>
      <c r="CN535" s="6">
        <f t="shared" ca="1" si="142"/>
        <v>5</v>
      </c>
      <c r="CO535" s="118">
        <f ca="1">SUMIF($CN$9:$CN535, $CN535, $CL$9:$CL$9)</f>
        <v>100.76822916666707</v>
      </c>
      <c r="CP535" s="140" t="str">
        <f ca="1">IFERROR(INDEX('Current Jobs'!$W$11:$W$510, MATCH($CN535, 'Current Jobs'!$T$11:$T$510, 0)), "")</f>
        <v/>
      </c>
      <c r="CQ535" s="17" t="str">
        <f t="shared" ca="1" si="137"/>
        <v/>
      </c>
      <c r="CR535" s="17" t="str">
        <f t="shared" ca="1" si="139"/>
        <v/>
      </c>
      <c r="CS535" s="17" t="str">
        <f t="shared" ca="1" si="140"/>
        <v/>
      </c>
      <c r="CT535" s="17" t="str">
        <f t="shared" ca="1" si="140"/>
        <v/>
      </c>
      <c r="CV535" s="118" t="str" cm="1">
        <f t="array" aca="1" ref="CV535" ca="1">IF($CN535&gt;$CV$6, "", IFERROR(INDEX($BO$4:$BV$4, $BN$4, MATCH($CK535, $BO$8:$BV$8, 0)), 0))</f>
        <v/>
      </c>
      <c r="CX535" s="118" t="str">
        <f t="shared" ca="1" si="141"/>
        <v/>
      </c>
    </row>
    <row r="536" spans="88:102" hidden="1" x14ac:dyDescent="0.25">
      <c r="CJ536" s="89">
        <f t="shared" ca="1" si="138"/>
        <v>45191</v>
      </c>
      <c r="CK536" s="17" t="str">
        <f t="shared" ca="1" si="136"/>
        <v>Fri</v>
      </c>
      <c r="CL536" s="118" cm="1">
        <f t="array" aca="1" ref="CL536" ca="1">IFERROR(INDEX($BO$6:$BV$6, $BN$6, MATCH($CK536, $BO$8:$BV$8, 0)), 0)</f>
        <v>0.28385416666666663</v>
      </c>
      <c r="CN536" s="6">
        <f t="shared" ca="1" si="142"/>
        <v>5</v>
      </c>
      <c r="CO536" s="118">
        <f ca="1">SUMIF($CN$9:$CN536, $CN536, $CL$9:$CL$9)</f>
        <v>101.05208333333374</v>
      </c>
      <c r="CP536" s="140" t="str">
        <f ca="1">IFERROR(INDEX('Current Jobs'!$W$11:$W$510, MATCH($CN536, 'Current Jobs'!$T$11:$T$510, 0)), "")</f>
        <v/>
      </c>
      <c r="CQ536" s="17" t="str">
        <f t="shared" ca="1" si="137"/>
        <v/>
      </c>
      <c r="CR536" s="17" t="str">
        <f t="shared" ca="1" si="139"/>
        <v/>
      </c>
      <c r="CS536" s="17" t="str">
        <f t="shared" ca="1" si="140"/>
        <v/>
      </c>
      <c r="CT536" s="17" t="str">
        <f t="shared" ca="1" si="140"/>
        <v/>
      </c>
      <c r="CV536" s="118" t="str" cm="1">
        <f t="array" aca="1" ref="CV536" ca="1">IF($CN536&gt;$CV$6, "", IFERROR(INDEX($BO$4:$BV$4, $BN$4, MATCH($CK536, $BO$8:$BV$8, 0)), 0))</f>
        <v/>
      </c>
      <c r="CX536" s="118" t="str">
        <f t="shared" ca="1" si="141"/>
        <v/>
      </c>
    </row>
    <row r="537" spans="88:102" hidden="1" x14ac:dyDescent="0.25">
      <c r="CJ537" s="89">
        <f t="shared" ca="1" si="138"/>
        <v>45192</v>
      </c>
      <c r="CK537" s="17" t="str">
        <f t="shared" ca="1" si="136"/>
        <v>Sat</v>
      </c>
      <c r="CL537" s="118" cm="1">
        <f t="array" aca="1" ref="CL537" ca="1">IFERROR(INDEX($BO$6:$BV$6, $BN$6, MATCH($CK537, $BO$8:$BV$8, 0)), 0)</f>
        <v>0</v>
      </c>
      <c r="CN537" s="6">
        <f t="shared" ca="1" si="142"/>
        <v>5</v>
      </c>
      <c r="CO537" s="118">
        <f ca="1">SUMIF($CN$9:$CN537, $CN537, $CL$9:$CL$9)</f>
        <v>101.05208333333374</v>
      </c>
      <c r="CP537" s="140" t="str">
        <f ca="1">IFERROR(INDEX('Current Jobs'!$W$11:$W$510, MATCH($CN537, 'Current Jobs'!$T$11:$T$510, 0)), "")</f>
        <v/>
      </c>
      <c r="CQ537" s="17" t="str">
        <f t="shared" ca="1" si="137"/>
        <v/>
      </c>
      <c r="CR537" s="17" t="str">
        <f t="shared" ca="1" si="139"/>
        <v/>
      </c>
      <c r="CS537" s="17" t="str">
        <f t="shared" ca="1" si="140"/>
        <v/>
      </c>
      <c r="CT537" s="17" t="str">
        <f t="shared" ca="1" si="140"/>
        <v/>
      </c>
      <c r="CV537" s="118" t="str" cm="1">
        <f t="array" aca="1" ref="CV537" ca="1">IF($CN537&gt;$CV$6, "", IFERROR(INDEX($BO$4:$BV$4, $BN$4, MATCH($CK537, $BO$8:$BV$8, 0)), 0))</f>
        <v/>
      </c>
      <c r="CX537" s="118" t="str">
        <f t="shared" ca="1" si="141"/>
        <v/>
      </c>
    </row>
    <row r="538" spans="88:102" hidden="1" x14ac:dyDescent="0.25">
      <c r="CJ538" s="89">
        <f t="shared" ca="1" si="138"/>
        <v>45193</v>
      </c>
      <c r="CK538" s="17" t="str">
        <f t="shared" ca="1" si="136"/>
        <v>Sun</v>
      </c>
      <c r="CL538" s="118" cm="1">
        <f t="array" aca="1" ref="CL538" ca="1">IFERROR(INDEX($BO$6:$BV$6, $BN$6, MATCH($CK538, $BO$8:$BV$8, 0)), 0)</f>
        <v>0</v>
      </c>
      <c r="CN538" s="6">
        <f t="shared" ca="1" si="142"/>
        <v>5</v>
      </c>
      <c r="CO538" s="118">
        <f ca="1">SUMIF($CN$9:$CN538, $CN538, $CL$9:$CL$9)</f>
        <v>101.05208333333374</v>
      </c>
      <c r="CP538" s="140" t="str">
        <f ca="1">IFERROR(INDEX('Current Jobs'!$W$11:$W$510, MATCH($CN538, 'Current Jobs'!$T$11:$T$510, 0)), "")</f>
        <v/>
      </c>
      <c r="CQ538" s="17" t="str">
        <f t="shared" ca="1" si="137"/>
        <v/>
      </c>
      <c r="CR538" s="17" t="str">
        <f t="shared" ca="1" si="139"/>
        <v/>
      </c>
      <c r="CS538" s="17" t="str">
        <f t="shared" ca="1" si="140"/>
        <v/>
      </c>
      <c r="CT538" s="17" t="str">
        <f t="shared" ca="1" si="140"/>
        <v/>
      </c>
      <c r="CV538" s="118" t="str" cm="1">
        <f t="array" aca="1" ref="CV538" ca="1">IF($CN538&gt;$CV$6, "", IFERROR(INDEX($BO$4:$BV$4, $BN$4, MATCH($CK538, $BO$8:$BV$8, 0)), 0))</f>
        <v/>
      </c>
      <c r="CX538" s="118" t="str">
        <f t="shared" ca="1" si="141"/>
        <v/>
      </c>
    </row>
    <row r="539" spans="88:102" hidden="1" x14ac:dyDescent="0.25">
      <c r="CJ539" s="89">
        <f t="shared" ca="1" si="138"/>
        <v>45194</v>
      </c>
      <c r="CK539" s="17" t="str">
        <f t="shared" ca="1" si="136"/>
        <v>Mon</v>
      </c>
      <c r="CL539" s="118" cm="1">
        <f t="array" aca="1" ref="CL539" ca="1">IFERROR(INDEX($BO$6:$BV$6, $BN$6, MATCH($CK539, $BO$8:$BV$8, 0)), 0)</f>
        <v>0.28385416666666663</v>
      </c>
      <c r="CN539" s="6">
        <f t="shared" ca="1" si="142"/>
        <v>5</v>
      </c>
      <c r="CO539" s="118">
        <f ca="1">SUMIF($CN$9:$CN539, $CN539, $CL$9:$CL$9)</f>
        <v>101.33593750000041</v>
      </c>
      <c r="CP539" s="140" t="str">
        <f ca="1">IFERROR(INDEX('Current Jobs'!$W$11:$W$510, MATCH($CN539, 'Current Jobs'!$T$11:$T$510, 0)), "")</f>
        <v/>
      </c>
      <c r="CQ539" s="17" t="str">
        <f t="shared" ca="1" si="137"/>
        <v/>
      </c>
      <c r="CR539" s="17" t="str">
        <f t="shared" ca="1" si="139"/>
        <v/>
      </c>
      <c r="CS539" s="17" t="str">
        <f t="shared" ca="1" si="140"/>
        <v/>
      </c>
      <c r="CT539" s="17" t="str">
        <f t="shared" ca="1" si="140"/>
        <v/>
      </c>
      <c r="CV539" s="118" t="str" cm="1">
        <f t="array" aca="1" ref="CV539" ca="1">IF($CN539&gt;$CV$6, "", IFERROR(INDEX($BO$4:$BV$4, $BN$4, MATCH($CK539, $BO$8:$BV$8, 0)), 0))</f>
        <v/>
      </c>
      <c r="CX539" s="118" t="str">
        <f t="shared" ca="1" si="141"/>
        <v/>
      </c>
    </row>
    <row r="540" spans="88:102" hidden="1" x14ac:dyDescent="0.25">
      <c r="CJ540" s="89">
        <f t="shared" ca="1" si="138"/>
        <v>45195</v>
      </c>
      <c r="CK540" s="17" t="str">
        <f t="shared" ca="1" si="136"/>
        <v>Tue</v>
      </c>
      <c r="CL540" s="118" cm="1">
        <f t="array" aca="1" ref="CL540" ca="1">IFERROR(INDEX($BO$6:$BV$6, $BN$6, MATCH($CK540, $BO$8:$BV$8, 0)), 0)</f>
        <v>0.28385416666666663</v>
      </c>
      <c r="CN540" s="6">
        <f t="shared" ca="1" si="142"/>
        <v>5</v>
      </c>
      <c r="CO540" s="118">
        <f ca="1">SUMIF($CN$9:$CN540, $CN540, $CL$9:$CL$9)</f>
        <v>101.61979166666708</v>
      </c>
      <c r="CP540" s="140" t="str">
        <f ca="1">IFERROR(INDEX('Current Jobs'!$W$11:$W$510, MATCH($CN540, 'Current Jobs'!$T$11:$T$510, 0)), "")</f>
        <v/>
      </c>
      <c r="CQ540" s="17" t="str">
        <f t="shared" ca="1" si="137"/>
        <v/>
      </c>
      <c r="CR540" s="17" t="str">
        <f t="shared" ca="1" si="139"/>
        <v/>
      </c>
      <c r="CS540" s="17" t="str">
        <f t="shared" ca="1" si="140"/>
        <v/>
      </c>
      <c r="CT540" s="17" t="str">
        <f t="shared" ca="1" si="140"/>
        <v/>
      </c>
      <c r="CV540" s="118" t="str" cm="1">
        <f t="array" aca="1" ref="CV540" ca="1">IF($CN540&gt;$CV$6, "", IFERROR(INDEX($BO$4:$BV$4, $BN$4, MATCH($CK540, $BO$8:$BV$8, 0)), 0))</f>
        <v/>
      </c>
      <c r="CX540" s="118" t="str">
        <f t="shared" ca="1" si="141"/>
        <v/>
      </c>
    </row>
    <row r="541" spans="88:102" hidden="1" x14ac:dyDescent="0.25">
      <c r="CJ541" s="89">
        <f t="shared" ca="1" si="138"/>
        <v>45196</v>
      </c>
      <c r="CK541" s="17" t="str">
        <f t="shared" ca="1" si="136"/>
        <v>Wed</v>
      </c>
      <c r="CL541" s="118" cm="1">
        <f t="array" aca="1" ref="CL541" ca="1">IFERROR(INDEX($BO$6:$BV$6, $BN$6, MATCH($CK541, $BO$8:$BV$8, 0)), 0)</f>
        <v>0.28385416666666663</v>
      </c>
      <c r="CN541" s="6">
        <f t="shared" ca="1" si="142"/>
        <v>5</v>
      </c>
      <c r="CO541" s="118">
        <f ca="1">SUMIF($CN$9:$CN541, $CN541, $CL$9:$CL$9)</f>
        <v>101.90364583333375</v>
      </c>
      <c r="CP541" s="140" t="str">
        <f ca="1">IFERROR(INDEX('Current Jobs'!$W$11:$W$510, MATCH($CN541, 'Current Jobs'!$T$11:$T$510, 0)), "")</f>
        <v/>
      </c>
      <c r="CQ541" s="17" t="str">
        <f t="shared" ca="1" si="137"/>
        <v/>
      </c>
      <c r="CR541" s="17" t="str">
        <f t="shared" ca="1" si="139"/>
        <v/>
      </c>
      <c r="CS541" s="17" t="str">
        <f t="shared" ca="1" si="140"/>
        <v/>
      </c>
      <c r="CT541" s="17" t="str">
        <f t="shared" ca="1" si="140"/>
        <v/>
      </c>
      <c r="CV541" s="118" t="str" cm="1">
        <f t="array" aca="1" ref="CV541" ca="1">IF($CN541&gt;$CV$6, "", IFERROR(INDEX($BO$4:$BV$4, $BN$4, MATCH($CK541, $BO$8:$BV$8, 0)), 0))</f>
        <v/>
      </c>
      <c r="CX541" s="118" t="str">
        <f t="shared" ca="1" si="141"/>
        <v/>
      </c>
    </row>
    <row r="542" spans="88:102" hidden="1" x14ac:dyDescent="0.25">
      <c r="CJ542" s="89">
        <f t="shared" ca="1" si="138"/>
        <v>45197</v>
      </c>
      <c r="CK542" s="17" t="str">
        <f t="shared" ca="1" si="136"/>
        <v>Thu</v>
      </c>
      <c r="CL542" s="118" cm="1">
        <f t="array" aca="1" ref="CL542" ca="1">IFERROR(INDEX($BO$6:$BV$6, $BN$6, MATCH($CK542, $BO$8:$BV$8, 0)), 0)</f>
        <v>0.28385416666666663</v>
      </c>
      <c r="CN542" s="6">
        <f t="shared" ca="1" si="142"/>
        <v>5</v>
      </c>
      <c r="CO542" s="118">
        <f ca="1">SUMIF($CN$9:$CN542, $CN542, $CL$9:$CL$9)</f>
        <v>102.18750000000043</v>
      </c>
      <c r="CP542" s="140" t="str">
        <f ca="1">IFERROR(INDEX('Current Jobs'!$W$11:$W$510, MATCH($CN542, 'Current Jobs'!$T$11:$T$510, 0)), "")</f>
        <v/>
      </c>
      <c r="CQ542" s="17" t="str">
        <f t="shared" ca="1" si="137"/>
        <v/>
      </c>
      <c r="CR542" s="17" t="str">
        <f t="shared" ca="1" si="139"/>
        <v/>
      </c>
      <c r="CS542" s="17" t="str">
        <f t="shared" ca="1" si="140"/>
        <v/>
      </c>
      <c r="CT542" s="17" t="str">
        <f t="shared" ca="1" si="140"/>
        <v/>
      </c>
      <c r="CV542" s="118" t="str" cm="1">
        <f t="array" aca="1" ref="CV542" ca="1">IF($CN542&gt;$CV$6, "", IFERROR(INDEX($BO$4:$BV$4, $BN$4, MATCH($CK542, $BO$8:$BV$8, 0)), 0))</f>
        <v/>
      </c>
      <c r="CX542" s="118" t="str">
        <f t="shared" ca="1" si="141"/>
        <v/>
      </c>
    </row>
    <row r="543" spans="88:102" hidden="1" x14ac:dyDescent="0.25">
      <c r="CJ543" s="89">
        <f t="shared" ca="1" si="138"/>
        <v>45198</v>
      </c>
      <c r="CK543" s="17" t="str">
        <f t="shared" ca="1" si="136"/>
        <v>Fri</v>
      </c>
      <c r="CL543" s="118" cm="1">
        <f t="array" aca="1" ref="CL543" ca="1">IFERROR(INDEX($BO$6:$BV$6, $BN$6, MATCH($CK543, $BO$8:$BV$8, 0)), 0)</f>
        <v>0.28385416666666663</v>
      </c>
      <c r="CN543" s="6">
        <f t="shared" ca="1" si="142"/>
        <v>5</v>
      </c>
      <c r="CO543" s="118">
        <f ca="1">SUMIF($CN$9:$CN543, $CN543, $CL$9:$CL$9)</f>
        <v>102.4713541666671</v>
      </c>
      <c r="CP543" s="140" t="str">
        <f ca="1">IFERROR(INDEX('Current Jobs'!$W$11:$W$510, MATCH($CN543, 'Current Jobs'!$T$11:$T$510, 0)), "")</f>
        <v/>
      </c>
      <c r="CQ543" s="17" t="str">
        <f t="shared" ca="1" si="137"/>
        <v/>
      </c>
      <c r="CR543" s="17" t="str">
        <f t="shared" ca="1" si="139"/>
        <v/>
      </c>
      <c r="CS543" s="17" t="str">
        <f t="shared" ca="1" si="140"/>
        <v/>
      </c>
      <c r="CT543" s="17" t="str">
        <f t="shared" ca="1" si="140"/>
        <v/>
      </c>
      <c r="CV543" s="118" t="str" cm="1">
        <f t="array" aca="1" ref="CV543" ca="1">IF($CN543&gt;$CV$6, "", IFERROR(INDEX($BO$4:$BV$4, $BN$4, MATCH($CK543, $BO$8:$BV$8, 0)), 0))</f>
        <v/>
      </c>
      <c r="CX543" s="118" t="str">
        <f t="shared" ca="1" si="141"/>
        <v/>
      </c>
    </row>
    <row r="544" spans="88:102" hidden="1" x14ac:dyDescent="0.25">
      <c r="CJ544" s="89">
        <f t="shared" ca="1" si="138"/>
        <v>45199</v>
      </c>
      <c r="CK544" s="17" t="str">
        <f t="shared" ca="1" si="136"/>
        <v>Sat</v>
      </c>
      <c r="CL544" s="118" cm="1">
        <f t="array" aca="1" ref="CL544" ca="1">IFERROR(INDEX($BO$6:$BV$6, $BN$6, MATCH($CK544, $BO$8:$BV$8, 0)), 0)</f>
        <v>0</v>
      </c>
      <c r="CN544" s="6">
        <f t="shared" ca="1" si="142"/>
        <v>5</v>
      </c>
      <c r="CO544" s="118">
        <f ca="1">SUMIF($CN$9:$CN544, $CN544, $CL$9:$CL$9)</f>
        <v>102.4713541666671</v>
      </c>
      <c r="CP544" s="140" t="str">
        <f ca="1">IFERROR(INDEX('Current Jobs'!$W$11:$W$510, MATCH($CN544, 'Current Jobs'!$T$11:$T$510, 0)), "")</f>
        <v/>
      </c>
      <c r="CQ544" s="17" t="str">
        <f t="shared" ca="1" si="137"/>
        <v/>
      </c>
      <c r="CR544" s="17" t="str">
        <f t="shared" ca="1" si="139"/>
        <v/>
      </c>
      <c r="CS544" s="17" t="str">
        <f t="shared" ca="1" si="140"/>
        <v/>
      </c>
      <c r="CT544" s="17" t="str">
        <f t="shared" ca="1" si="140"/>
        <v/>
      </c>
      <c r="CV544" s="118" t="str" cm="1">
        <f t="array" aca="1" ref="CV544" ca="1">IF($CN544&gt;$CV$6, "", IFERROR(INDEX($BO$4:$BV$4, $BN$4, MATCH($CK544, $BO$8:$BV$8, 0)), 0))</f>
        <v/>
      </c>
      <c r="CX544" s="118" t="str">
        <f t="shared" ca="1" si="141"/>
        <v/>
      </c>
    </row>
    <row r="545" spans="88:102" hidden="1" x14ac:dyDescent="0.25">
      <c r="CJ545" s="89">
        <f t="shared" ca="1" si="138"/>
        <v>45200</v>
      </c>
      <c r="CK545" s="17" t="str">
        <f t="shared" ca="1" si="136"/>
        <v>Sun</v>
      </c>
      <c r="CL545" s="118" cm="1">
        <f t="array" aca="1" ref="CL545" ca="1">IFERROR(INDEX($BO$6:$BV$6, $BN$6, MATCH($CK545, $BO$8:$BV$8, 0)), 0)</f>
        <v>0</v>
      </c>
      <c r="CN545" s="6">
        <f t="shared" ca="1" si="142"/>
        <v>5</v>
      </c>
      <c r="CO545" s="118">
        <f ca="1">SUMIF($CN$9:$CN545, $CN545, $CL$9:$CL$9)</f>
        <v>102.4713541666671</v>
      </c>
      <c r="CP545" s="140" t="str">
        <f ca="1">IFERROR(INDEX('Current Jobs'!$W$11:$W$510, MATCH($CN545, 'Current Jobs'!$T$11:$T$510, 0)), "")</f>
        <v/>
      </c>
      <c r="CQ545" s="17" t="str">
        <f t="shared" ca="1" si="137"/>
        <v/>
      </c>
      <c r="CR545" s="17" t="str">
        <f t="shared" ca="1" si="139"/>
        <v/>
      </c>
      <c r="CS545" s="17" t="str">
        <f t="shared" ca="1" si="140"/>
        <v/>
      </c>
      <c r="CT545" s="17" t="str">
        <f t="shared" ca="1" si="140"/>
        <v/>
      </c>
      <c r="CV545" s="118" t="str" cm="1">
        <f t="array" aca="1" ref="CV545" ca="1">IF($CN545&gt;$CV$6, "", IFERROR(INDEX($BO$4:$BV$4, $BN$4, MATCH($CK545, $BO$8:$BV$8, 0)), 0))</f>
        <v/>
      </c>
      <c r="CX545" s="118" t="str">
        <f t="shared" ca="1" si="141"/>
        <v/>
      </c>
    </row>
    <row r="546" spans="88:102" hidden="1" x14ac:dyDescent="0.25">
      <c r="CJ546" s="89">
        <f t="shared" ca="1" si="138"/>
        <v>45201</v>
      </c>
      <c r="CK546" s="17" t="str">
        <f t="shared" ca="1" si="136"/>
        <v>Mon</v>
      </c>
      <c r="CL546" s="118" cm="1">
        <f t="array" aca="1" ref="CL546" ca="1">IFERROR(INDEX($BO$6:$BV$6, $BN$6, MATCH($CK546, $BO$8:$BV$8, 0)), 0)</f>
        <v>0.28385416666666663</v>
      </c>
      <c r="CN546" s="6">
        <f t="shared" ca="1" si="142"/>
        <v>5</v>
      </c>
      <c r="CO546" s="118">
        <f ca="1">SUMIF($CN$9:$CN546, $CN546, $CL$9:$CL$9)</f>
        <v>102.75520833333377</v>
      </c>
      <c r="CP546" s="140" t="str">
        <f ca="1">IFERROR(INDEX('Current Jobs'!$W$11:$W$510, MATCH($CN546, 'Current Jobs'!$T$11:$T$510, 0)), "")</f>
        <v/>
      </c>
      <c r="CQ546" s="17" t="str">
        <f t="shared" ca="1" si="137"/>
        <v/>
      </c>
      <c r="CR546" s="17" t="str">
        <f t="shared" ca="1" si="139"/>
        <v/>
      </c>
      <c r="CS546" s="17" t="str">
        <f t="shared" ca="1" si="140"/>
        <v/>
      </c>
      <c r="CT546" s="17" t="str">
        <f t="shared" ca="1" si="140"/>
        <v/>
      </c>
      <c r="CV546" s="118" t="str" cm="1">
        <f t="array" aca="1" ref="CV546" ca="1">IF($CN546&gt;$CV$6, "", IFERROR(INDEX($BO$4:$BV$4, $BN$4, MATCH($CK546, $BO$8:$BV$8, 0)), 0))</f>
        <v/>
      </c>
      <c r="CX546" s="118" t="str">
        <f t="shared" ca="1" si="141"/>
        <v/>
      </c>
    </row>
    <row r="547" spans="88:102" hidden="1" x14ac:dyDescent="0.25">
      <c r="CJ547" s="89">
        <f t="shared" ca="1" si="138"/>
        <v>45202</v>
      </c>
      <c r="CK547" s="17" t="str">
        <f t="shared" ca="1" si="136"/>
        <v>Tue</v>
      </c>
      <c r="CL547" s="118" cm="1">
        <f t="array" aca="1" ref="CL547" ca="1">IFERROR(INDEX($BO$6:$BV$6, $BN$6, MATCH($CK547, $BO$8:$BV$8, 0)), 0)</f>
        <v>0.28385416666666663</v>
      </c>
      <c r="CN547" s="6">
        <f t="shared" ca="1" si="142"/>
        <v>5</v>
      </c>
      <c r="CO547" s="118">
        <f ca="1">SUMIF($CN$9:$CN547, $CN547, $CL$9:$CL$9)</f>
        <v>103.03906250000044</v>
      </c>
      <c r="CP547" s="140" t="str">
        <f ca="1">IFERROR(INDEX('Current Jobs'!$W$11:$W$510, MATCH($CN547, 'Current Jobs'!$T$11:$T$510, 0)), "")</f>
        <v/>
      </c>
      <c r="CQ547" s="17" t="str">
        <f t="shared" ca="1" si="137"/>
        <v/>
      </c>
      <c r="CR547" s="17" t="str">
        <f t="shared" ca="1" si="139"/>
        <v/>
      </c>
      <c r="CS547" s="17" t="str">
        <f t="shared" ca="1" si="140"/>
        <v/>
      </c>
      <c r="CT547" s="17" t="str">
        <f t="shared" ca="1" si="140"/>
        <v/>
      </c>
      <c r="CV547" s="118" t="str" cm="1">
        <f t="array" aca="1" ref="CV547" ca="1">IF($CN547&gt;$CV$6, "", IFERROR(INDEX($BO$4:$BV$4, $BN$4, MATCH($CK547, $BO$8:$BV$8, 0)), 0))</f>
        <v/>
      </c>
      <c r="CX547" s="118" t="str">
        <f t="shared" ca="1" si="141"/>
        <v/>
      </c>
    </row>
    <row r="548" spans="88:102" hidden="1" x14ac:dyDescent="0.25">
      <c r="CJ548" s="89">
        <f t="shared" ca="1" si="138"/>
        <v>45203</v>
      </c>
      <c r="CK548" s="17" t="str">
        <f t="shared" ca="1" si="136"/>
        <v>Wed</v>
      </c>
      <c r="CL548" s="118" cm="1">
        <f t="array" aca="1" ref="CL548" ca="1">IFERROR(INDEX($BO$6:$BV$6, $BN$6, MATCH($CK548, $BO$8:$BV$8, 0)), 0)</f>
        <v>0.28385416666666663</v>
      </c>
      <c r="CN548" s="6">
        <f t="shared" ca="1" si="142"/>
        <v>5</v>
      </c>
      <c r="CO548" s="118">
        <f ca="1">SUMIF($CN$9:$CN548, $CN548, $CL$9:$CL$9)</f>
        <v>103.32291666666711</v>
      </c>
      <c r="CP548" s="140" t="str">
        <f ca="1">IFERROR(INDEX('Current Jobs'!$W$11:$W$510, MATCH($CN548, 'Current Jobs'!$T$11:$T$510, 0)), "")</f>
        <v/>
      </c>
      <c r="CQ548" s="17" t="str">
        <f t="shared" ca="1" si="137"/>
        <v/>
      </c>
      <c r="CR548" s="17" t="str">
        <f t="shared" ca="1" si="139"/>
        <v/>
      </c>
      <c r="CS548" s="17" t="str">
        <f t="shared" ca="1" si="140"/>
        <v/>
      </c>
      <c r="CT548" s="17" t="str">
        <f t="shared" ca="1" si="140"/>
        <v/>
      </c>
      <c r="CV548" s="118" t="str" cm="1">
        <f t="array" aca="1" ref="CV548" ca="1">IF($CN548&gt;$CV$6, "", IFERROR(INDEX($BO$4:$BV$4, $BN$4, MATCH($CK548, $BO$8:$BV$8, 0)), 0))</f>
        <v/>
      </c>
      <c r="CX548" s="118" t="str">
        <f t="shared" ca="1" si="141"/>
        <v/>
      </c>
    </row>
    <row r="549" spans="88:102" hidden="1" x14ac:dyDescent="0.25">
      <c r="CJ549" s="89">
        <f t="shared" ca="1" si="138"/>
        <v>45204</v>
      </c>
      <c r="CK549" s="17" t="str">
        <f t="shared" ca="1" si="136"/>
        <v>Thu</v>
      </c>
      <c r="CL549" s="118" cm="1">
        <f t="array" aca="1" ref="CL549" ca="1">IFERROR(INDEX($BO$6:$BV$6, $BN$6, MATCH($CK549, $BO$8:$BV$8, 0)), 0)</f>
        <v>0.28385416666666663</v>
      </c>
      <c r="CN549" s="6">
        <f t="shared" ca="1" si="142"/>
        <v>5</v>
      </c>
      <c r="CO549" s="118">
        <f ca="1">SUMIF($CN$9:$CN549, $CN549, $CL$9:$CL$9)</f>
        <v>103.60677083333378</v>
      </c>
      <c r="CP549" s="140" t="str">
        <f ca="1">IFERROR(INDEX('Current Jobs'!$W$11:$W$510, MATCH($CN549, 'Current Jobs'!$T$11:$T$510, 0)), "")</f>
        <v/>
      </c>
      <c r="CQ549" s="17" t="str">
        <f t="shared" ca="1" si="137"/>
        <v/>
      </c>
      <c r="CR549" s="17" t="str">
        <f t="shared" ca="1" si="139"/>
        <v/>
      </c>
      <c r="CS549" s="17" t="str">
        <f t="shared" ca="1" si="140"/>
        <v/>
      </c>
      <c r="CT549" s="17" t="str">
        <f t="shared" ca="1" si="140"/>
        <v/>
      </c>
      <c r="CV549" s="118" t="str" cm="1">
        <f t="array" aca="1" ref="CV549" ca="1">IF($CN549&gt;$CV$6, "", IFERROR(INDEX($BO$4:$BV$4, $BN$4, MATCH($CK549, $BO$8:$BV$8, 0)), 0))</f>
        <v/>
      </c>
      <c r="CX549" s="118" t="str">
        <f t="shared" ca="1" si="141"/>
        <v/>
      </c>
    </row>
    <row r="550" spans="88:102" hidden="1" x14ac:dyDescent="0.25">
      <c r="CJ550" s="89">
        <f t="shared" ca="1" si="138"/>
        <v>45205</v>
      </c>
      <c r="CK550" s="17" t="str">
        <f t="shared" ca="1" si="136"/>
        <v>Fri</v>
      </c>
      <c r="CL550" s="118" cm="1">
        <f t="array" aca="1" ref="CL550" ca="1">IFERROR(INDEX($BO$6:$BV$6, $BN$6, MATCH($CK550, $BO$8:$BV$8, 0)), 0)</f>
        <v>0.28385416666666663</v>
      </c>
      <c r="CN550" s="6">
        <f t="shared" ca="1" si="142"/>
        <v>5</v>
      </c>
      <c r="CO550" s="118">
        <f ca="1">SUMIF($CN$9:$CN550, $CN550, $CL$9:$CL$9)</f>
        <v>103.89062500000045</v>
      </c>
      <c r="CP550" s="140" t="str">
        <f ca="1">IFERROR(INDEX('Current Jobs'!$W$11:$W$510, MATCH($CN550, 'Current Jobs'!$T$11:$T$510, 0)), "")</f>
        <v/>
      </c>
      <c r="CQ550" s="17" t="str">
        <f t="shared" ca="1" si="137"/>
        <v/>
      </c>
      <c r="CR550" s="17" t="str">
        <f t="shared" ca="1" si="139"/>
        <v/>
      </c>
      <c r="CS550" s="17" t="str">
        <f t="shared" ca="1" si="140"/>
        <v/>
      </c>
      <c r="CT550" s="17" t="str">
        <f t="shared" ca="1" si="140"/>
        <v/>
      </c>
      <c r="CV550" s="118" t="str" cm="1">
        <f t="array" aca="1" ref="CV550" ca="1">IF($CN550&gt;$CV$6, "", IFERROR(INDEX($BO$4:$BV$4, $BN$4, MATCH($CK550, $BO$8:$BV$8, 0)), 0))</f>
        <v/>
      </c>
      <c r="CX550" s="118" t="str">
        <f t="shared" ca="1" si="141"/>
        <v/>
      </c>
    </row>
    <row r="551" spans="88:102" hidden="1" x14ac:dyDescent="0.25">
      <c r="CJ551" s="89">
        <f t="shared" ca="1" si="138"/>
        <v>45206</v>
      </c>
      <c r="CK551" s="17" t="str">
        <f t="shared" ca="1" si="136"/>
        <v>Sat</v>
      </c>
      <c r="CL551" s="118" cm="1">
        <f t="array" aca="1" ref="CL551" ca="1">IFERROR(INDEX($BO$6:$BV$6, $BN$6, MATCH($CK551, $BO$8:$BV$8, 0)), 0)</f>
        <v>0</v>
      </c>
      <c r="CN551" s="6">
        <f t="shared" ca="1" si="142"/>
        <v>5</v>
      </c>
      <c r="CO551" s="118">
        <f ca="1">SUMIF($CN$9:$CN551, $CN551, $CL$9:$CL$9)</f>
        <v>103.89062500000045</v>
      </c>
      <c r="CP551" s="140" t="str">
        <f ca="1">IFERROR(INDEX('Current Jobs'!$W$11:$W$510, MATCH($CN551, 'Current Jobs'!$T$11:$T$510, 0)), "")</f>
        <v/>
      </c>
      <c r="CQ551" s="17" t="str">
        <f t="shared" ca="1" si="137"/>
        <v/>
      </c>
      <c r="CR551" s="17" t="str">
        <f t="shared" ca="1" si="139"/>
        <v/>
      </c>
      <c r="CS551" s="17" t="str">
        <f t="shared" ca="1" si="140"/>
        <v/>
      </c>
      <c r="CT551" s="17" t="str">
        <f t="shared" ca="1" si="140"/>
        <v/>
      </c>
      <c r="CV551" s="118" t="str" cm="1">
        <f t="array" aca="1" ref="CV551" ca="1">IF($CN551&gt;$CV$6, "", IFERROR(INDEX($BO$4:$BV$4, $BN$4, MATCH($CK551, $BO$8:$BV$8, 0)), 0))</f>
        <v/>
      </c>
      <c r="CX551" s="118" t="str">
        <f t="shared" ca="1" si="141"/>
        <v/>
      </c>
    </row>
    <row r="552" spans="88:102" hidden="1" x14ac:dyDescent="0.25">
      <c r="CJ552" s="89">
        <f t="shared" ca="1" si="138"/>
        <v>45207</v>
      </c>
      <c r="CK552" s="17" t="str">
        <f t="shared" ca="1" si="136"/>
        <v>Sun</v>
      </c>
      <c r="CL552" s="118" cm="1">
        <f t="array" aca="1" ref="CL552" ca="1">IFERROR(INDEX($BO$6:$BV$6, $BN$6, MATCH($CK552, $BO$8:$BV$8, 0)), 0)</f>
        <v>0</v>
      </c>
      <c r="CN552" s="6">
        <f t="shared" ca="1" si="142"/>
        <v>5</v>
      </c>
      <c r="CO552" s="118">
        <f ca="1">SUMIF($CN$9:$CN552, $CN552, $CL$9:$CL$9)</f>
        <v>103.89062500000045</v>
      </c>
      <c r="CP552" s="140" t="str">
        <f ca="1">IFERROR(INDEX('Current Jobs'!$W$11:$W$510, MATCH($CN552, 'Current Jobs'!$T$11:$T$510, 0)), "")</f>
        <v/>
      </c>
      <c r="CQ552" s="17" t="str">
        <f t="shared" ca="1" si="137"/>
        <v/>
      </c>
      <c r="CR552" s="17" t="str">
        <f t="shared" ca="1" si="139"/>
        <v/>
      </c>
      <c r="CS552" s="17" t="str">
        <f t="shared" ca="1" si="140"/>
        <v/>
      </c>
      <c r="CT552" s="17" t="str">
        <f t="shared" ca="1" si="140"/>
        <v/>
      </c>
      <c r="CV552" s="118" t="str" cm="1">
        <f t="array" aca="1" ref="CV552" ca="1">IF($CN552&gt;$CV$6, "", IFERROR(INDEX($BO$4:$BV$4, $BN$4, MATCH($CK552, $BO$8:$BV$8, 0)), 0))</f>
        <v/>
      </c>
      <c r="CX552" s="118" t="str">
        <f t="shared" ca="1" si="141"/>
        <v/>
      </c>
    </row>
    <row r="553" spans="88:102" hidden="1" x14ac:dyDescent="0.25">
      <c r="CJ553" s="89">
        <f t="shared" ca="1" si="138"/>
        <v>45208</v>
      </c>
      <c r="CK553" s="17" t="str">
        <f t="shared" ca="1" si="136"/>
        <v>Mon</v>
      </c>
      <c r="CL553" s="118" cm="1">
        <f t="array" aca="1" ref="CL553" ca="1">IFERROR(INDEX($BO$6:$BV$6, $BN$6, MATCH($CK553, $BO$8:$BV$8, 0)), 0)</f>
        <v>0.28385416666666663</v>
      </c>
      <c r="CN553" s="6">
        <f t="shared" ca="1" si="142"/>
        <v>5</v>
      </c>
      <c r="CO553" s="118">
        <f ca="1">SUMIF($CN$9:$CN553, $CN553, $CL$9:$CL$9)</f>
        <v>104.17447916666713</v>
      </c>
      <c r="CP553" s="140" t="str">
        <f ca="1">IFERROR(INDEX('Current Jobs'!$W$11:$W$510, MATCH($CN553, 'Current Jobs'!$T$11:$T$510, 0)), "")</f>
        <v/>
      </c>
      <c r="CQ553" s="17" t="str">
        <f t="shared" ca="1" si="137"/>
        <v/>
      </c>
      <c r="CR553" s="17" t="str">
        <f t="shared" ca="1" si="139"/>
        <v/>
      </c>
      <c r="CS553" s="17" t="str">
        <f t="shared" ca="1" si="140"/>
        <v/>
      </c>
      <c r="CT553" s="17" t="str">
        <f t="shared" ca="1" si="140"/>
        <v/>
      </c>
      <c r="CV553" s="118" t="str" cm="1">
        <f t="array" aca="1" ref="CV553" ca="1">IF($CN553&gt;$CV$6, "", IFERROR(INDEX($BO$4:$BV$4, $BN$4, MATCH($CK553, $BO$8:$BV$8, 0)), 0))</f>
        <v/>
      </c>
      <c r="CX553" s="118" t="str">
        <f t="shared" ca="1" si="141"/>
        <v/>
      </c>
    </row>
    <row r="554" spans="88:102" hidden="1" x14ac:dyDescent="0.25">
      <c r="CJ554" s="89">
        <f t="shared" ca="1" si="138"/>
        <v>45209</v>
      </c>
      <c r="CK554" s="17" t="str">
        <f t="shared" ca="1" si="136"/>
        <v>Tue</v>
      </c>
      <c r="CL554" s="118" cm="1">
        <f t="array" aca="1" ref="CL554" ca="1">IFERROR(INDEX($BO$6:$BV$6, $BN$6, MATCH($CK554, $BO$8:$BV$8, 0)), 0)</f>
        <v>0.28385416666666663</v>
      </c>
      <c r="CN554" s="6">
        <f t="shared" ca="1" si="142"/>
        <v>5</v>
      </c>
      <c r="CO554" s="118">
        <f ca="1">SUMIF($CN$9:$CN554, $CN554, $CL$9:$CL$9)</f>
        <v>104.4583333333338</v>
      </c>
      <c r="CP554" s="140" t="str">
        <f ca="1">IFERROR(INDEX('Current Jobs'!$W$11:$W$510, MATCH($CN554, 'Current Jobs'!$T$11:$T$510, 0)), "")</f>
        <v/>
      </c>
      <c r="CQ554" s="17" t="str">
        <f t="shared" ca="1" si="137"/>
        <v/>
      </c>
      <c r="CR554" s="17" t="str">
        <f t="shared" ca="1" si="139"/>
        <v/>
      </c>
      <c r="CS554" s="17" t="str">
        <f t="shared" ca="1" si="140"/>
        <v/>
      </c>
      <c r="CT554" s="17" t="str">
        <f t="shared" ca="1" si="140"/>
        <v/>
      </c>
      <c r="CV554" s="118" t="str" cm="1">
        <f t="array" aca="1" ref="CV554" ca="1">IF($CN554&gt;$CV$6, "", IFERROR(INDEX($BO$4:$BV$4, $BN$4, MATCH($CK554, $BO$8:$BV$8, 0)), 0))</f>
        <v/>
      </c>
      <c r="CX554" s="118" t="str">
        <f t="shared" ca="1" si="141"/>
        <v/>
      </c>
    </row>
    <row r="555" spans="88:102" hidden="1" x14ac:dyDescent="0.25">
      <c r="CJ555" s="89">
        <f t="shared" ca="1" si="138"/>
        <v>45210</v>
      </c>
      <c r="CK555" s="17" t="str">
        <f t="shared" ca="1" si="136"/>
        <v>Wed</v>
      </c>
      <c r="CL555" s="118" cm="1">
        <f t="array" aca="1" ref="CL555" ca="1">IFERROR(INDEX($BO$6:$BV$6, $BN$6, MATCH($CK555, $BO$8:$BV$8, 0)), 0)</f>
        <v>0.28385416666666663</v>
      </c>
      <c r="CN555" s="6">
        <f t="shared" ca="1" si="142"/>
        <v>5</v>
      </c>
      <c r="CO555" s="118">
        <f ca="1">SUMIF($CN$9:$CN555, $CN555, $CL$9:$CL$9)</f>
        <v>104.74218750000047</v>
      </c>
      <c r="CP555" s="140" t="str">
        <f ca="1">IFERROR(INDEX('Current Jobs'!$W$11:$W$510, MATCH($CN555, 'Current Jobs'!$T$11:$T$510, 0)), "")</f>
        <v/>
      </c>
      <c r="CQ555" s="17" t="str">
        <f t="shared" ca="1" si="137"/>
        <v/>
      </c>
      <c r="CR555" s="17" t="str">
        <f t="shared" ca="1" si="139"/>
        <v/>
      </c>
      <c r="CS555" s="17" t="str">
        <f t="shared" ca="1" si="140"/>
        <v/>
      </c>
      <c r="CT555" s="17" t="str">
        <f t="shared" ca="1" si="140"/>
        <v/>
      </c>
      <c r="CV555" s="118" t="str" cm="1">
        <f t="array" aca="1" ref="CV555" ca="1">IF($CN555&gt;$CV$6, "", IFERROR(INDEX($BO$4:$BV$4, $BN$4, MATCH($CK555, $BO$8:$BV$8, 0)), 0))</f>
        <v/>
      </c>
      <c r="CX555" s="118" t="str">
        <f t="shared" ca="1" si="141"/>
        <v/>
      </c>
    </row>
    <row r="556" spans="88:102" hidden="1" x14ac:dyDescent="0.25">
      <c r="CJ556" s="89">
        <f t="shared" ca="1" si="138"/>
        <v>45211</v>
      </c>
      <c r="CK556" s="17" t="str">
        <f t="shared" ca="1" si="136"/>
        <v>Thu</v>
      </c>
      <c r="CL556" s="118" cm="1">
        <f t="array" aca="1" ref="CL556" ca="1">IFERROR(INDEX($BO$6:$BV$6, $BN$6, MATCH($CK556, $BO$8:$BV$8, 0)), 0)</f>
        <v>0.28385416666666663</v>
      </c>
      <c r="CN556" s="6">
        <f t="shared" ca="1" si="142"/>
        <v>5</v>
      </c>
      <c r="CO556" s="118">
        <f ca="1">SUMIF($CN$9:$CN556, $CN556, $CL$9:$CL$9)</f>
        <v>105.02604166666714</v>
      </c>
      <c r="CP556" s="140" t="str">
        <f ca="1">IFERROR(INDEX('Current Jobs'!$W$11:$W$510, MATCH($CN556, 'Current Jobs'!$T$11:$T$510, 0)), "")</f>
        <v/>
      </c>
      <c r="CQ556" s="17" t="str">
        <f t="shared" ca="1" si="137"/>
        <v/>
      </c>
      <c r="CR556" s="17" t="str">
        <f t="shared" ca="1" si="139"/>
        <v/>
      </c>
      <c r="CS556" s="17" t="str">
        <f t="shared" ca="1" si="140"/>
        <v/>
      </c>
      <c r="CT556" s="17" t="str">
        <f t="shared" ca="1" si="140"/>
        <v/>
      </c>
      <c r="CV556" s="118" t="str" cm="1">
        <f t="array" aca="1" ref="CV556" ca="1">IF($CN556&gt;$CV$6, "", IFERROR(INDEX($BO$4:$BV$4, $BN$4, MATCH($CK556, $BO$8:$BV$8, 0)), 0))</f>
        <v/>
      </c>
      <c r="CX556" s="118" t="str">
        <f t="shared" ca="1" si="141"/>
        <v/>
      </c>
    </row>
    <row r="557" spans="88:102" hidden="1" x14ac:dyDescent="0.25">
      <c r="CJ557" s="89">
        <f t="shared" ca="1" si="138"/>
        <v>45212</v>
      </c>
      <c r="CK557" s="17" t="str">
        <f t="shared" ca="1" si="136"/>
        <v>Fri</v>
      </c>
      <c r="CL557" s="118" cm="1">
        <f t="array" aca="1" ref="CL557" ca="1">IFERROR(INDEX($BO$6:$BV$6, $BN$6, MATCH($CK557, $BO$8:$BV$8, 0)), 0)</f>
        <v>0.28385416666666663</v>
      </c>
      <c r="CN557" s="6">
        <f t="shared" ca="1" si="142"/>
        <v>5</v>
      </c>
      <c r="CO557" s="118">
        <f ca="1">SUMIF($CN$9:$CN557, $CN557, $CL$9:$CL$9)</f>
        <v>105.30989583333381</v>
      </c>
      <c r="CP557" s="140" t="str">
        <f ca="1">IFERROR(INDEX('Current Jobs'!$W$11:$W$510, MATCH($CN557, 'Current Jobs'!$T$11:$T$510, 0)), "")</f>
        <v/>
      </c>
      <c r="CQ557" s="17" t="str">
        <f t="shared" ca="1" si="137"/>
        <v/>
      </c>
      <c r="CR557" s="17" t="str">
        <f t="shared" ca="1" si="139"/>
        <v/>
      </c>
      <c r="CS557" s="17" t="str">
        <f t="shared" ca="1" si="140"/>
        <v/>
      </c>
      <c r="CT557" s="17" t="str">
        <f t="shared" ca="1" si="140"/>
        <v/>
      </c>
      <c r="CV557" s="118" t="str" cm="1">
        <f t="array" aca="1" ref="CV557" ca="1">IF($CN557&gt;$CV$6, "", IFERROR(INDEX($BO$4:$BV$4, $BN$4, MATCH($CK557, $BO$8:$BV$8, 0)), 0))</f>
        <v/>
      </c>
      <c r="CX557" s="118" t="str">
        <f t="shared" ca="1" si="141"/>
        <v/>
      </c>
    </row>
    <row r="558" spans="88:102" hidden="1" x14ac:dyDescent="0.25">
      <c r="CJ558" s="89">
        <f t="shared" ca="1" si="138"/>
        <v>45213</v>
      </c>
      <c r="CK558" s="17" t="str">
        <f t="shared" ca="1" si="136"/>
        <v>Sat</v>
      </c>
      <c r="CL558" s="118" cm="1">
        <f t="array" aca="1" ref="CL558" ca="1">IFERROR(INDEX($BO$6:$BV$6, $BN$6, MATCH($CK558, $BO$8:$BV$8, 0)), 0)</f>
        <v>0</v>
      </c>
      <c r="CN558" s="6">
        <f t="shared" ca="1" si="142"/>
        <v>5</v>
      </c>
      <c r="CO558" s="118">
        <f ca="1">SUMIF($CN$9:$CN558, $CN558, $CL$9:$CL$9)</f>
        <v>105.30989583333381</v>
      </c>
      <c r="CP558" s="140" t="str">
        <f ca="1">IFERROR(INDEX('Current Jobs'!$W$11:$W$510, MATCH($CN558, 'Current Jobs'!$T$11:$T$510, 0)), "")</f>
        <v/>
      </c>
      <c r="CQ558" s="17" t="str">
        <f t="shared" ca="1" si="137"/>
        <v/>
      </c>
      <c r="CR558" s="17" t="str">
        <f t="shared" ca="1" si="139"/>
        <v/>
      </c>
      <c r="CS558" s="17" t="str">
        <f t="shared" ca="1" si="140"/>
        <v/>
      </c>
      <c r="CT558" s="17" t="str">
        <f t="shared" ca="1" si="140"/>
        <v/>
      </c>
      <c r="CV558" s="118" t="str" cm="1">
        <f t="array" aca="1" ref="CV558" ca="1">IF($CN558&gt;$CV$6, "", IFERROR(INDEX($BO$4:$BV$4, $BN$4, MATCH($CK558, $BO$8:$BV$8, 0)), 0))</f>
        <v/>
      </c>
      <c r="CX558" s="118" t="str">
        <f t="shared" ca="1" si="141"/>
        <v/>
      </c>
    </row>
    <row r="559" spans="88:102" hidden="1" x14ac:dyDescent="0.25">
      <c r="CJ559" s="89">
        <f t="shared" ca="1" si="138"/>
        <v>45214</v>
      </c>
      <c r="CK559" s="17" t="str">
        <f t="shared" ca="1" si="136"/>
        <v>Sun</v>
      </c>
      <c r="CL559" s="118" cm="1">
        <f t="array" aca="1" ref="CL559" ca="1">IFERROR(INDEX($BO$6:$BV$6, $BN$6, MATCH($CK559, $BO$8:$BV$8, 0)), 0)</f>
        <v>0</v>
      </c>
      <c r="CN559" s="6">
        <f t="shared" ca="1" si="142"/>
        <v>5</v>
      </c>
      <c r="CO559" s="118">
        <f ca="1">SUMIF($CN$9:$CN559, $CN559, $CL$9:$CL$9)</f>
        <v>105.30989583333381</v>
      </c>
      <c r="CP559" s="140" t="str">
        <f ca="1">IFERROR(INDEX('Current Jobs'!$W$11:$W$510, MATCH($CN559, 'Current Jobs'!$T$11:$T$510, 0)), "")</f>
        <v/>
      </c>
      <c r="CQ559" s="17" t="str">
        <f t="shared" ca="1" si="137"/>
        <v/>
      </c>
      <c r="CR559" s="17" t="str">
        <f t="shared" ca="1" si="139"/>
        <v/>
      </c>
      <c r="CS559" s="17" t="str">
        <f t="shared" ca="1" si="140"/>
        <v/>
      </c>
      <c r="CT559" s="17" t="str">
        <f t="shared" ca="1" si="140"/>
        <v/>
      </c>
      <c r="CV559" s="118" t="str" cm="1">
        <f t="array" aca="1" ref="CV559" ca="1">IF($CN559&gt;$CV$6, "", IFERROR(INDEX($BO$4:$BV$4, $BN$4, MATCH($CK559, $BO$8:$BV$8, 0)), 0))</f>
        <v/>
      </c>
      <c r="CX559" s="118" t="str">
        <f t="shared" ca="1" si="141"/>
        <v/>
      </c>
    </row>
    <row r="560" spans="88:102" hidden="1" x14ac:dyDescent="0.25">
      <c r="CJ560" s="89">
        <f t="shared" ca="1" si="138"/>
        <v>45215</v>
      </c>
      <c r="CK560" s="17" t="str">
        <f t="shared" ca="1" si="136"/>
        <v>Mon</v>
      </c>
      <c r="CL560" s="118" cm="1">
        <f t="array" aca="1" ref="CL560" ca="1">IFERROR(INDEX($BO$6:$BV$6, $BN$6, MATCH($CK560, $BO$8:$BV$8, 0)), 0)</f>
        <v>0.28385416666666663</v>
      </c>
      <c r="CN560" s="6">
        <f t="shared" ca="1" si="142"/>
        <v>5</v>
      </c>
      <c r="CO560" s="118">
        <f ca="1">SUMIF($CN$9:$CN560, $CN560, $CL$9:$CL$9)</f>
        <v>105.59375000000048</v>
      </c>
      <c r="CP560" s="140" t="str">
        <f ca="1">IFERROR(INDEX('Current Jobs'!$W$11:$W$510, MATCH($CN560, 'Current Jobs'!$T$11:$T$510, 0)), "")</f>
        <v/>
      </c>
      <c r="CQ560" s="17" t="str">
        <f t="shared" ca="1" si="137"/>
        <v/>
      </c>
      <c r="CR560" s="17" t="str">
        <f t="shared" ca="1" si="139"/>
        <v/>
      </c>
      <c r="CS560" s="17" t="str">
        <f t="shared" ca="1" si="140"/>
        <v/>
      </c>
      <c r="CT560" s="17" t="str">
        <f t="shared" ca="1" si="140"/>
        <v/>
      </c>
      <c r="CV560" s="118" t="str" cm="1">
        <f t="array" aca="1" ref="CV560" ca="1">IF($CN560&gt;$CV$6, "", IFERROR(INDEX($BO$4:$BV$4, $BN$4, MATCH($CK560, $BO$8:$BV$8, 0)), 0))</f>
        <v/>
      </c>
      <c r="CX560" s="118" t="str">
        <f t="shared" ca="1" si="141"/>
        <v/>
      </c>
    </row>
    <row r="561" spans="88:102" hidden="1" x14ac:dyDescent="0.25">
      <c r="CJ561" s="89">
        <f t="shared" ca="1" si="138"/>
        <v>45216</v>
      </c>
      <c r="CK561" s="17" t="str">
        <f t="shared" ca="1" si="136"/>
        <v>Tue</v>
      </c>
      <c r="CL561" s="118" cm="1">
        <f t="array" aca="1" ref="CL561" ca="1">IFERROR(INDEX($BO$6:$BV$6, $BN$6, MATCH($CK561, $BO$8:$BV$8, 0)), 0)</f>
        <v>0.28385416666666663</v>
      </c>
      <c r="CN561" s="6">
        <f t="shared" ca="1" si="142"/>
        <v>5</v>
      </c>
      <c r="CO561" s="118">
        <f ca="1">SUMIF($CN$9:$CN561, $CN561, $CL$9:$CL$9)</f>
        <v>105.87760416666715</v>
      </c>
      <c r="CP561" s="140" t="str">
        <f ca="1">IFERROR(INDEX('Current Jobs'!$W$11:$W$510, MATCH($CN561, 'Current Jobs'!$T$11:$T$510, 0)), "")</f>
        <v/>
      </c>
      <c r="CQ561" s="17" t="str">
        <f t="shared" ca="1" si="137"/>
        <v/>
      </c>
      <c r="CR561" s="17" t="str">
        <f t="shared" ca="1" si="139"/>
        <v/>
      </c>
      <c r="CS561" s="17" t="str">
        <f t="shared" ca="1" si="140"/>
        <v/>
      </c>
      <c r="CT561" s="17" t="str">
        <f t="shared" ca="1" si="140"/>
        <v/>
      </c>
      <c r="CV561" s="118" t="str" cm="1">
        <f t="array" aca="1" ref="CV561" ca="1">IF($CN561&gt;$CV$6, "", IFERROR(INDEX($BO$4:$BV$4, $BN$4, MATCH($CK561, $BO$8:$BV$8, 0)), 0))</f>
        <v/>
      </c>
      <c r="CX561" s="118" t="str">
        <f t="shared" ca="1" si="141"/>
        <v/>
      </c>
    </row>
    <row r="562" spans="88:102" hidden="1" x14ac:dyDescent="0.25">
      <c r="CJ562" s="89">
        <f t="shared" ca="1" si="138"/>
        <v>45217</v>
      </c>
      <c r="CK562" s="17" t="str">
        <f t="shared" ca="1" si="136"/>
        <v>Wed</v>
      </c>
      <c r="CL562" s="118" cm="1">
        <f t="array" aca="1" ref="CL562" ca="1">IFERROR(INDEX($BO$6:$BV$6, $BN$6, MATCH($CK562, $BO$8:$BV$8, 0)), 0)</f>
        <v>0.28385416666666663</v>
      </c>
      <c r="CN562" s="6">
        <f t="shared" ca="1" si="142"/>
        <v>5</v>
      </c>
      <c r="CO562" s="118">
        <f ca="1">SUMIF($CN$9:$CN562, $CN562, $CL$9:$CL$9)</f>
        <v>106.16145833333383</v>
      </c>
      <c r="CP562" s="140" t="str">
        <f ca="1">IFERROR(INDEX('Current Jobs'!$W$11:$W$510, MATCH($CN562, 'Current Jobs'!$T$11:$T$510, 0)), "")</f>
        <v/>
      </c>
      <c r="CQ562" s="17" t="str">
        <f t="shared" ca="1" si="137"/>
        <v/>
      </c>
      <c r="CR562" s="17" t="str">
        <f t="shared" ca="1" si="139"/>
        <v/>
      </c>
      <c r="CS562" s="17" t="str">
        <f t="shared" ca="1" si="140"/>
        <v/>
      </c>
      <c r="CT562" s="17" t="str">
        <f t="shared" ca="1" si="140"/>
        <v/>
      </c>
      <c r="CV562" s="118" t="str" cm="1">
        <f t="array" aca="1" ref="CV562" ca="1">IF($CN562&gt;$CV$6, "", IFERROR(INDEX($BO$4:$BV$4, $BN$4, MATCH($CK562, $BO$8:$BV$8, 0)), 0))</f>
        <v/>
      </c>
      <c r="CX562" s="118" t="str">
        <f t="shared" ca="1" si="141"/>
        <v/>
      </c>
    </row>
    <row r="563" spans="88:102" hidden="1" x14ac:dyDescent="0.25">
      <c r="CJ563" s="89">
        <f t="shared" ca="1" si="138"/>
        <v>45218</v>
      </c>
      <c r="CK563" s="17" t="str">
        <f t="shared" ca="1" si="136"/>
        <v>Thu</v>
      </c>
      <c r="CL563" s="118" cm="1">
        <f t="array" aca="1" ref="CL563" ca="1">IFERROR(INDEX($BO$6:$BV$6, $BN$6, MATCH($CK563, $BO$8:$BV$8, 0)), 0)</f>
        <v>0.28385416666666663</v>
      </c>
      <c r="CN563" s="6">
        <f t="shared" ca="1" si="142"/>
        <v>5</v>
      </c>
      <c r="CO563" s="118">
        <f ca="1">SUMIF($CN$9:$CN563, $CN563, $CL$9:$CL$9)</f>
        <v>106.4453125000005</v>
      </c>
      <c r="CP563" s="140" t="str">
        <f ca="1">IFERROR(INDEX('Current Jobs'!$W$11:$W$510, MATCH($CN563, 'Current Jobs'!$T$11:$T$510, 0)), "")</f>
        <v/>
      </c>
      <c r="CQ563" s="17" t="str">
        <f t="shared" ca="1" si="137"/>
        <v/>
      </c>
      <c r="CR563" s="17" t="str">
        <f t="shared" ca="1" si="139"/>
        <v/>
      </c>
      <c r="CS563" s="17" t="str">
        <f t="shared" ca="1" si="140"/>
        <v/>
      </c>
      <c r="CT563" s="17" t="str">
        <f t="shared" ca="1" si="140"/>
        <v/>
      </c>
      <c r="CV563" s="118" t="str" cm="1">
        <f t="array" aca="1" ref="CV563" ca="1">IF($CN563&gt;$CV$6, "", IFERROR(INDEX($BO$4:$BV$4, $BN$4, MATCH($CK563, $BO$8:$BV$8, 0)), 0))</f>
        <v/>
      </c>
      <c r="CX563" s="118" t="str">
        <f t="shared" ca="1" si="141"/>
        <v/>
      </c>
    </row>
    <row r="564" spans="88:102" hidden="1" x14ac:dyDescent="0.25">
      <c r="CJ564" s="89">
        <f t="shared" ca="1" si="138"/>
        <v>45219</v>
      </c>
      <c r="CK564" s="17" t="str">
        <f t="shared" ca="1" si="136"/>
        <v>Fri</v>
      </c>
      <c r="CL564" s="118" cm="1">
        <f t="array" aca="1" ref="CL564" ca="1">IFERROR(INDEX($BO$6:$BV$6, $BN$6, MATCH($CK564, $BO$8:$BV$8, 0)), 0)</f>
        <v>0.28385416666666663</v>
      </c>
      <c r="CN564" s="6">
        <f t="shared" ca="1" si="142"/>
        <v>5</v>
      </c>
      <c r="CO564" s="118">
        <f ca="1">SUMIF($CN$9:$CN564, $CN564, $CL$9:$CL$9)</f>
        <v>106.72916666666717</v>
      </c>
      <c r="CP564" s="140" t="str">
        <f ca="1">IFERROR(INDEX('Current Jobs'!$W$11:$W$510, MATCH($CN564, 'Current Jobs'!$T$11:$T$510, 0)), "")</f>
        <v/>
      </c>
      <c r="CQ564" s="17" t="str">
        <f t="shared" ca="1" si="137"/>
        <v/>
      </c>
      <c r="CR564" s="17" t="str">
        <f t="shared" ca="1" si="139"/>
        <v/>
      </c>
      <c r="CS564" s="17" t="str">
        <f t="shared" ca="1" si="140"/>
        <v/>
      </c>
      <c r="CT564" s="17" t="str">
        <f t="shared" ca="1" si="140"/>
        <v/>
      </c>
      <c r="CV564" s="118" t="str" cm="1">
        <f t="array" aca="1" ref="CV564" ca="1">IF($CN564&gt;$CV$6, "", IFERROR(INDEX($BO$4:$BV$4, $BN$4, MATCH($CK564, $BO$8:$BV$8, 0)), 0))</f>
        <v/>
      </c>
      <c r="CX564" s="118" t="str">
        <f t="shared" ca="1" si="141"/>
        <v/>
      </c>
    </row>
    <row r="565" spans="88:102" hidden="1" x14ac:dyDescent="0.25">
      <c r="CJ565" s="89">
        <f t="shared" ca="1" si="138"/>
        <v>45220</v>
      </c>
      <c r="CK565" s="17" t="str">
        <f t="shared" ca="1" si="136"/>
        <v>Sat</v>
      </c>
      <c r="CL565" s="118" cm="1">
        <f t="array" aca="1" ref="CL565" ca="1">IFERROR(INDEX($BO$6:$BV$6, $BN$6, MATCH($CK565, $BO$8:$BV$8, 0)), 0)</f>
        <v>0</v>
      </c>
      <c r="CN565" s="6">
        <f t="shared" ca="1" si="142"/>
        <v>5</v>
      </c>
      <c r="CO565" s="118">
        <f ca="1">SUMIF($CN$9:$CN565, $CN565, $CL$9:$CL$9)</f>
        <v>106.72916666666717</v>
      </c>
      <c r="CP565" s="140" t="str">
        <f ca="1">IFERROR(INDEX('Current Jobs'!$W$11:$W$510, MATCH($CN565, 'Current Jobs'!$T$11:$T$510, 0)), "")</f>
        <v/>
      </c>
      <c r="CQ565" s="17" t="str">
        <f t="shared" ca="1" si="137"/>
        <v/>
      </c>
      <c r="CR565" s="17" t="str">
        <f t="shared" ca="1" si="139"/>
        <v/>
      </c>
      <c r="CS565" s="17" t="str">
        <f t="shared" ca="1" si="140"/>
        <v/>
      </c>
      <c r="CT565" s="17" t="str">
        <f t="shared" ca="1" si="140"/>
        <v/>
      </c>
      <c r="CV565" s="118" t="str" cm="1">
        <f t="array" aca="1" ref="CV565" ca="1">IF($CN565&gt;$CV$6, "", IFERROR(INDEX($BO$4:$BV$4, $BN$4, MATCH($CK565, $BO$8:$BV$8, 0)), 0))</f>
        <v/>
      </c>
      <c r="CX565" s="118" t="str">
        <f t="shared" ca="1" si="141"/>
        <v/>
      </c>
    </row>
    <row r="566" spans="88:102" hidden="1" x14ac:dyDescent="0.25">
      <c r="CJ566" s="89">
        <f t="shared" ca="1" si="138"/>
        <v>45221</v>
      </c>
      <c r="CK566" s="17" t="str">
        <f t="shared" ca="1" si="136"/>
        <v>Sun</v>
      </c>
      <c r="CL566" s="118" cm="1">
        <f t="array" aca="1" ref="CL566" ca="1">IFERROR(INDEX($BO$6:$BV$6, $BN$6, MATCH($CK566, $BO$8:$BV$8, 0)), 0)</f>
        <v>0</v>
      </c>
      <c r="CN566" s="6">
        <f t="shared" ca="1" si="142"/>
        <v>5</v>
      </c>
      <c r="CO566" s="118">
        <f ca="1">SUMIF($CN$9:$CN566, $CN566, $CL$9:$CL$9)</f>
        <v>106.72916666666717</v>
      </c>
      <c r="CP566" s="140" t="str">
        <f ca="1">IFERROR(INDEX('Current Jobs'!$W$11:$W$510, MATCH($CN566, 'Current Jobs'!$T$11:$T$510, 0)), "")</f>
        <v/>
      </c>
      <c r="CQ566" s="17" t="str">
        <f t="shared" ca="1" si="137"/>
        <v/>
      </c>
      <c r="CR566" s="17" t="str">
        <f t="shared" ca="1" si="139"/>
        <v/>
      </c>
      <c r="CS566" s="17" t="str">
        <f t="shared" ca="1" si="140"/>
        <v/>
      </c>
      <c r="CT566" s="17" t="str">
        <f t="shared" ca="1" si="140"/>
        <v/>
      </c>
      <c r="CV566" s="118" t="str" cm="1">
        <f t="array" aca="1" ref="CV566" ca="1">IF($CN566&gt;$CV$6, "", IFERROR(INDEX($BO$4:$BV$4, $BN$4, MATCH($CK566, $BO$8:$BV$8, 0)), 0))</f>
        <v/>
      </c>
      <c r="CX566" s="118" t="str">
        <f t="shared" ca="1" si="141"/>
        <v/>
      </c>
    </row>
    <row r="567" spans="88:102" hidden="1" x14ac:dyDescent="0.25">
      <c r="CJ567" s="89">
        <f t="shared" ca="1" si="138"/>
        <v>45222</v>
      </c>
      <c r="CK567" s="17" t="str">
        <f t="shared" ca="1" si="136"/>
        <v>Mon</v>
      </c>
      <c r="CL567" s="118" cm="1">
        <f t="array" aca="1" ref="CL567" ca="1">IFERROR(INDEX($BO$6:$BV$6, $BN$6, MATCH($CK567, $BO$8:$BV$8, 0)), 0)</f>
        <v>0.28385416666666663</v>
      </c>
      <c r="CN567" s="6">
        <f t="shared" ca="1" si="142"/>
        <v>5</v>
      </c>
      <c r="CO567" s="118">
        <f ca="1">SUMIF($CN$9:$CN567, $CN567, $CL$9:$CL$9)</f>
        <v>107.01302083333384</v>
      </c>
      <c r="CP567" s="140" t="str">
        <f ca="1">IFERROR(INDEX('Current Jobs'!$W$11:$W$510, MATCH($CN567, 'Current Jobs'!$T$11:$T$510, 0)), "")</f>
        <v/>
      </c>
      <c r="CQ567" s="17" t="str">
        <f t="shared" ca="1" si="137"/>
        <v/>
      </c>
      <c r="CR567" s="17" t="str">
        <f t="shared" ca="1" si="139"/>
        <v/>
      </c>
      <c r="CS567" s="17" t="str">
        <f t="shared" ca="1" si="140"/>
        <v/>
      </c>
      <c r="CT567" s="17" t="str">
        <f t="shared" ca="1" si="140"/>
        <v/>
      </c>
      <c r="CV567" s="118" t="str" cm="1">
        <f t="array" aca="1" ref="CV567" ca="1">IF($CN567&gt;$CV$6, "", IFERROR(INDEX($BO$4:$BV$4, $BN$4, MATCH($CK567, $BO$8:$BV$8, 0)), 0))</f>
        <v/>
      </c>
      <c r="CX567" s="118" t="str">
        <f t="shared" ca="1" si="141"/>
        <v/>
      </c>
    </row>
    <row r="568" spans="88:102" hidden="1" x14ac:dyDescent="0.25">
      <c r="CJ568" s="89">
        <f t="shared" ca="1" si="138"/>
        <v>45223</v>
      </c>
      <c r="CK568" s="17" t="str">
        <f t="shared" ca="1" si="136"/>
        <v>Tue</v>
      </c>
      <c r="CL568" s="118" cm="1">
        <f t="array" aca="1" ref="CL568" ca="1">IFERROR(INDEX($BO$6:$BV$6, $BN$6, MATCH($CK568, $BO$8:$BV$8, 0)), 0)</f>
        <v>0.28385416666666663</v>
      </c>
      <c r="CN568" s="6">
        <f t="shared" ca="1" si="142"/>
        <v>5</v>
      </c>
      <c r="CO568" s="118">
        <f ca="1">SUMIF($CN$9:$CN568, $CN568, $CL$9:$CL$9)</f>
        <v>107.29687500000051</v>
      </c>
      <c r="CP568" s="140" t="str">
        <f ca="1">IFERROR(INDEX('Current Jobs'!$W$11:$W$510, MATCH($CN568, 'Current Jobs'!$T$11:$T$510, 0)), "")</f>
        <v/>
      </c>
      <c r="CQ568" s="17" t="str">
        <f t="shared" ca="1" si="137"/>
        <v/>
      </c>
      <c r="CR568" s="17" t="str">
        <f t="shared" ca="1" si="139"/>
        <v/>
      </c>
      <c r="CS568" s="17" t="str">
        <f t="shared" ca="1" si="140"/>
        <v/>
      </c>
      <c r="CT568" s="17" t="str">
        <f t="shared" ca="1" si="140"/>
        <v/>
      </c>
      <c r="CV568" s="118" t="str" cm="1">
        <f t="array" aca="1" ref="CV568" ca="1">IF($CN568&gt;$CV$6, "", IFERROR(INDEX($BO$4:$BV$4, $BN$4, MATCH($CK568, $BO$8:$BV$8, 0)), 0))</f>
        <v/>
      </c>
      <c r="CX568" s="118" t="str">
        <f t="shared" ca="1" si="141"/>
        <v/>
      </c>
    </row>
    <row r="569" spans="88:102" hidden="1" x14ac:dyDescent="0.25">
      <c r="CJ569" s="89">
        <f t="shared" ca="1" si="138"/>
        <v>45224</v>
      </c>
      <c r="CK569" s="17" t="str">
        <f t="shared" ca="1" si="136"/>
        <v>Wed</v>
      </c>
      <c r="CL569" s="118" cm="1">
        <f t="array" aca="1" ref="CL569" ca="1">IFERROR(INDEX($BO$6:$BV$6, $BN$6, MATCH($CK569, $BO$8:$BV$8, 0)), 0)</f>
        <v>0.28385416666666663</v>
      </c>
      <c r="CN569" s="6">
        <f t="shared" ca="1" si="142"/>
        <v>5</v>
      </c>
      <c r="CO569" s="118">
        <f ca="1">SUMIF($CN$9:$CN569, $CN569, $CL$9:$CL$9)</f>
        <v>107.58072916666718</v>
      </c>
      <c r="CP569" s="140" t="str">
        <f ca="1">IFERROR(INDEX('Current Jobs'!$W$11:$W$510, MATCH($CN569, 'Current Jobs'!$T$11:$T$510, 0)), "")</f>
        <v/>
      </c>
      <c r="CQ569" s="17" t="str">
        <f t="shared" ca="1" si="137"/>
        <v/>
      </c>
      <c r="CR569" s="17" t="str">
        <f t="shared" ca="1" si="139"/>
        <v/>
      </c>
      <c r="CS569" s="17" t="str">
        <f t="shared" ca="1" si="140"/>
        <v/>
      </c>
      <c r="CT569" s="17" t="str">
        <f t="shared" ca="1" si="140"/>
        <v/>
      </c>
      <c r="CV569" s="118" t="str" cm="1">
        <f t="array" aca="1" ref="CV569" ca="1">IF($CN569&gt;$CV$6, "", IFERROR(INDEX($BO$4:$BV$4, $BN$4, MATCH($CK569, $BO$8:$BV$8, 0)), 0))</f>
        <v/>
      </c>
      <c r="CX569" s="118" t="str">
        <f t="shared" ca="1" si="141"/>
        <v/>
      </c>
    </row>
    <row r="570" spans="88:102" hidden="1" x14ac:dyDescent="0.25">
      <c r="CJ570" s="89">
        <f t="shared" ca="1" si="138"/>
        <v>45225</v>
      </c>
      <c r="CK570" s="17" t="str">
        <f t="shared" ca="1" si="136"/>
        <v>Thu</v>
      </c>
      <c r="CL570" s="118" cm="1">
        <f t="array" aca="1" ref="CL570" ca="1">IFERROR(INDEX($BO$6:$BV$6, $BN$6, MATCH($CK570, $BO$8:$BV$8, 0)), 0)</f>
        <v>0.28385416666666663</v>
      </c>
      <c r="CN570" s="6">
        <f t="shared" ca="1" si="142"/>
        <v>5</v>
      </c>
      <c r="CO570" s="118">
        <f ca="1">SUMIF($CN$9:$CN570, $CN570, $CL$9:$CL$9)</f>
        <v>107.86458333333385</v>
      </c>
      <c r="CP570" s="140" t="str">
        <f ca="1">IFERROR(INDEX('Current Jobs'!$W$11:$W$510, MATCH($CN570, 'Current Jobs'!$T$11:$T$510, 0)), "")</f>
        <v/>
      </c>
      <c r="CQ570" s="17" t="str">
        <f t="shared" ca="1" si="137"/>
        <v/>
      </c>
      <c r="CR570" s="17" t="str">
        <f t="shared" ca="1" si="139"/>
        <v/>
      </c>
      <c r="CS570" s="17" t="str">
        <f t="shared" ca="1" si="140"/>
        <v/>
      </c>
      <c r="CT570" s="17" t="str">
        <f t="shared" ca="1" si="140"/>
        <v/>
      </c>
      <c r="CV570" s="118" t="str" cm="1">
        <f t="array" aca="1" ref="CV570" ca="1">IF($CN570&gt;$CV$6, "", IFERROR(INDEX($BO$4:$BV$4, $BN$4, MATCH($CK570, $BO$8:$BV$8, 0)), 0))</f>
        <v/>
      </c>
      <c r="CX570" s="118" t="str">
        <f t="shared" ca="1" si="141"/>
        <v/>
      </c>
    </row>
    <row r="571" spans="88:102" hidden="1" x14ac:dyDescent="0.25">
      <c r="CJ571" s="89">
        <f t="shared" ca="1" si="138"/>
        <v>45226</v>
      </c>
      <c r="CK571" s="17" t="str">
        <f t="shared" ca="1" si="136"/>
        <v>Fri</v>
      </c>
      <c r="CL571" s="118" cm="1">
        <f t="array" aca="1" ref="CL571" ca="1">IFERROR(INDEX($BO$6:$BV$6, $BN$6, MATCH($CK571, $BO$8:$BV$8, 0)), 0)</f>
        <v>0.28385416666666663</v>
      </c>
      <c r="CN571" s="6">
        <f t="shared" ca="1" si="142"/>
        <v>5</v>
      </c>
      <c r="CO571" s="118">
        <f ca="1">SUMIF($CN$9:$CN571, $CN571, $CL$9:$CL$9)</f>
        <v>108.14843750000053</v>
      </c>
      <c r="CP571" s="140" t="str">
        <f ca="1">IFERROR(INDEX('Current Jobs'!$W$11:$W$510, MATCH($CN571, 'Current Jobs'!$T$11:$T$510, 0)), "")</f>
        <v/>
      </c>
      <c r="CQ571" s="17" t="str">
        <f t="shared" ca="1" si="137"/>
        <v/>
      </c>
      <c r="CR571" s="17" t="str">
        <f t="shared" ca="1" si="139"/>
        <v/>
      </c>
      <c r="CS571" s="17" t="str">
        <f t="shared" ca="1" si="140"/>
        <v/>
      </c>
      <c r="CT571" s="17" t="str">
        <f t="shared" ca="1" si="140"/>
        <v/>
      </c>
      <c r="CV571" s="118" t="str" cm="1">
        <f t="array" aca="1" ref="CV571" ca="1">IF($CN571&gt;$CV$6, "", IFERROR(INDEX($BO$4:$BV$4, $BN$4, MATCH($CK571, $BO$8:$BV$8, 0)), 0))</f>
        <v/>
      </c>
      <c r="CX571" s="118" t="str">
        <f t="shared" ca="1" si="141"/>
        <v/>
      </c>
    </row>
    <row r="572" spans="88:102" hidden="1" x14ac:dyDescent="0.25">
      <c r="CJ572" s="89">
        <f t="shared" ca="1" si="138"/>
        <v>45227</v>
      </c>
      <c r="CK572" s="17" t="str">
        <f t="shared" ca="1" si="136"/>
        <v>Sat</v>
      </c>
      <c r="CL572" s="118" cm="1">
        <f t="array" aca="1" ref="CL572" ca="1">IFERROR(INDEX($BO$6:$BV$6, $BN$6, MATCH($CK572, $BO$8:$BV$8, 0)), 0)</f>
        <v>0</v>
      </c>
      <c r="CN572" s="6">
        <f t="shared" ca="1" si="142"/>
        <v>5</v>
      </c>
      <c r="CO572" s="118">
        <f ca="1">SUMIF($CN$9:$CN572, $CN572, $CL$9:$CL$9)</f>
        <v>108.14843750000053</v>
      </c>
      <c r="CP572" s="140" t="str">
        <f ca="1">IFERROR(INDEX('Current Jobs'!$W$11:$W$510, MATCH($CN572, 'Current Jobs'!$T$11:$T$510, 0)), "")</f>
        <v/>
      </c>
      <c r="CQ572" s="17" t="str">
        <f t="shared" ca="1" si="137"/>
        <v/>
      </c>
      <c r="CR572" s="17" t="str">
        <f t="shared" ca="1" si="139"/>
        <v/>
      </c>
      <c r="CS572" s="17" t="str">
        <f t="shared" ca="1" si="140"/>
        <v/>
      </c>
      <c r="CT572" s="17" t="str">
        <f t="shared" ca="1" si="140"/>
        <v/>
      </c>
      <c r="CV572" s="118" t="str" cm="1">
        <f t="array" aca="1" ref="CV572" ca="1">IF($CN572&gt;$CV$6, "", IFERROR(INDEX($BO$4:$BV$4, $BN$4, MATCH($CK572, $BO$8:$BV$8, 0)), 0))</f>
        <v/>
      </c>
      <c r="CX572" s="118" t="str">
        <f t="shared" ca="1" si="141"/>
        <v/>
      </c>
    </row>
    <row r="573" spans="88:102" hidden="1" x14ac:dyDescent="0.25">
      <c r="CJ573" s="89">
        <f t="shared" ca="1" si="138"/>
        <v>45228</v>
      </c>
      <c r="CK573" s="17" t="str">
        <f t="shared" ca="1" si="136"/>
        <v>Sun</v>
      </c>
      <c r="CL573" s="118" cm="1">
        <f t="array" aca="1" ref="CL573" ca="1">IFERROR(INDEX($BO$6:$BV$6, $BN$6, MATCH($CK573, $BO$8:$BV$8, 0)), 0)</f>
        <v>0</v>
      </c>
      <c r="CN573" s="6">
        <f t="shared" ca="1" si="142"/>
        <v>5</v>
      </c>
      <c r="CO573" s="118">
        <f ca="1">SUMIF($CN$9:$CN573, $CN573, $CL$9:$CL$9)</f>
        <v>108.14843750000053</v>
      </c>
      <c r="CP573" s="140" t="str">
        <f ca="1">IFERROR(INDEX('Current Jobs'!$W$11:$W$510, MATCH($CN573, 'Current Jobs'!$T$11:$T$510, 0)), "")</f>
        <v/>
      </c>
      <c r="CQ573" s="17" t="str">
        <f t="shared" ca="1" si="137"/>
        <v/>
      </c>
      <c r="CR573" s="17" t="str">
        <f t="shared" ca="1" si="139"/>
        <v/>
      </c>
      <c r="CS573" s="17" t="str">
        <f t="shared" ca="1" si="140"/>
        <v/>
      </c>
      <c r="CT573" s="17" t="str">
        <f t="shared" ca="1" si="140"/>
        <v/>
      </c>
      <c r="CV573" s="118" t="str" cm="1">
        <f t="array" aca="1" ref="CV573" ca="1">IF($CN573&gt;$CV$6, "", IFERROR(INDEX($BO$4:$BV$4, $BN$4, MATCH($CK573, $BO$8:$BV$8, 0)), 0))</f>
        <v/>
      </c>
      <c r="CX573" s="118" t="str">
        <f t="shared" ca="1" si="141"/>
        <v/>
      </c>
    </row>
    <row r="574" spans="88:102" hidden="1" x14ac:dyDescent="0.25">
      <c r="CJ574" s="89">
        <f t="shared" ca="1" si="138"/>
        <v>45229</v>
      </c>
      <c r="CK574" s="17" t="str">
        <f t="shared" ca="1" si="136"/>
        <v>Mon</v>
      </c>
      <c r="CL574" s="118" cm="1">
        <f t="array" aca="1" ref="CL574" ca="1">IFERROR(INDEX($BO$6:$BV$6, $BN$6, MATCH($CK574, $BO$8:$BV$8, 0)), 0)</f>
        <v>0.28385416666666663</v>
      </c>
      <c r="CN574" s="6">
        <f t="shared" ca="1" si="142"/>
        <v>5</v>
      </c>
      <c r="CO574" s="118">
        <f ca="1">SUMIF($CN$9:$CN574, $CN574, $CL$9:$CL$9)</f>
        <v>108.4322916666672</v>
      </c>
      <c r="CP574" s="140" t="str">
        <f ca="1">IFERROR(INDEX('Current Jobs'!$W$11:$W$510, MATCH($CN574, 'Current Jobs'!$T$11:$T$510, 0)), "")</f>
        <v/>
      </c>
      <c r="CQ574" s="17" t="str">
        <f t="shared" ca="1" si="137"/>
        <v/>
      </c>
      <c r="CR574" s="17" t="str">
        <f t="shared" ca="1" si="139"/>
        <v/>
      </c>
      <c r="CS574" s="17" t="str">
        <f t="shared" ca="1" si="140"/>
        <v/>
      </c>
      <c r="CT574" s="17" t="str">
        <f t="shared" ca="1" si="140"/>
        <v/>
      </c>
      <c r="CV574" s="118" t="str" cm="1">
        <f t="array" aca="1" ref="CV574" ca="1">IF($CN574&gt;$CV$6, "", IFERROR(INDEX($BO$4:$BV$4, $BN$4, MATCH($CK574, $BO$8:$BV$8, 0)), 0))</f>
        <v/>
      </c>
      <c r="CX574" s="118" t="str">
        <f t="shared" ca="1" si="141"/>
        <v/>
      </c>
    </row>
    <row r="575" spans="88:102" hidden="1" x14ac:dyDescent="0.25">
      <c r="CJ575" s="89">
        <f t="shared" ca="1" si="138"/>
        <v>45230</v>
      </c>
      <c r="CK575" s="17" t="str">
        <f t="shared" ca="1" si="136"/>
        <v>Tue</v>
      </c>
      <c r="CL575" s="118" cm="1">
        <f t="array" aca="1" ref="CL575" ca="1">IFERROR(INDEX($BO$6:$BV$6, $BN$6, MATCH($CK575, $BO$8:$BV$8, 0)), 0)</f>
        <v>0.28385416666666663</v>
      </c>
      <c r="CN575" s="6">
        <f t="shared" ca="1" si="142"/>
        <v>5</v>
      </c>
      <c r="CO575" s="118">
        <f ca="1">SUMIF($CN$9:$CN575, $CN575, $CL$9:$CL$9)</f>
        <v>108.71614583333387</v>
      </c>
      <c r="CP575" s="140" t="str">
        <f ca="1">IFERROR(INDEX('Current Jobs'!$W$11:$W$510, MATCH($CN575, 'Current Jobs'!$T$11:$T$510, 0)), "")</f>
        <v/>
      </c>
      <c r="CQ575" s="17" t="str">
        <f t="shared" ca="1" si="137"/>
        <v/>
      </c>
      <c r="CR575" s="17" t="str">
        <f t="shared" ca="1" si="139"/>
        <v/>
      </c>
      <c r="CS575" s="17" t="str">
        <f t="shared" ca="1" si="140"/>
        <v/>
      </c>
      <c r="CT575" s="17" t="str">
        <f t="shared" ca="1" si="140"/>
        <v/>
      </c>
      <c r="CV575" s="118" t="str" cm="1">
        <f t="array" aca="1" ref="CV575" ca="1">IF($CN575&gt;$CV$6, "", IFERROR(INDEX($BO$4:$BV$4, $BN$4, MATCH($CK575, $BO$8:$BV$8, 0)), 0))</f>
        <v/>
      </c>
      <c r="CX575" s="118" t="str">
        <f t="shared" ca="1" si="141"/>
        <v/>
      </c>
    </row>
    <row r="576" spans="88:102" hidden="1" x14ac:dyDescent="0.25">
      <c r="CJ576" s="89">
        <f t="shared" ca="1" si="138"/>
        <v>45231</v>
      </c>
      <c r="CK576" s="17" t="str">
        <f t="shared" ca="1" si="136"/>
        <v>Wed</v>
      </c>
      <c r="CL576" s="118" cm="1">
        <f t="array" aca="1" ref="CL576" ca="1">IFERROR(INDEX($BO$6:$BV$6, $BN$6, MATCH($CK576, $BO$8:$BV$8, 0)), 0)</f>
        <v>0.28385416666666663</v>
      </c>
      <c r="CN576" s="6">
        <f t="shared" ca="1" si="142"/>
        <v>5</v>
      </c>
      <c r="CO576" s="118">
        <f ca="1">SUMIF($CN$9:$CN576, $CN576, $CL$9:$CL$9)</f>
        <v>109.00000000000054</v>
      </c>
      <c r="CP576" s="140" t="str">
        <f ca="1">IFERROR(INDEX('Current Jobs'!$W$11:$W$510, MATCH($CN576, 'Current Jobs'!$T$11:$T$510, 0)), "")</f>
        <v/>
      </c>
      <c r="CQ576" s="17" t="str">
        <f t="shared" ca="1" si="137"/>
        <v/>
      </c>
      <c r="CR576" s="17" t="str">
        <f t="shared" ca="1" si="139"/>
        <v/>
      </c>
      <c r="CS576" s="17" t="str">
        <f t="shared" ca="1" si="140"/>
        <v/>
      </c>
      <c r="CT576" s="17" t="str">
        <f t="shared" ca="1" si="140"/>
        <v/>
      </c>
      <c r="CV576" s="118" t="str" cm="1">
        <f t="array" aca="1" ref="CV576" ca="1">IF($CN576&gt;$CV$6, "", IFERROR(INDEX($BO$4:$BV$4, $BN$4, MATCH($CK576, $BO$8:$BV$8, 0)), 0))</f>
        <v/>
      </c>
      <c r="CX576" s="118" t="str">
        <f t="shared" ca="1" si="141"/>
        <v/>
      </c>
    </row>
    <row r="577" spans="88:102" hidden="1" x14ac:dyDescent="0.25">
      <c r="CJ577" s="89">
        <f t="shared" ca="1" si="138"/>
        <v>45232</v>
      </c>
      <c r="CK577" s="17" t="str">
        <f t="shared" ca="1" si="136"/>
        <v>Thu</v>
      </c>
      <c r="CL577" s="118" cm="1">
        <f t="array" aca="1" ref="CL577" ca="1">IFERROR(INDEX($BO$6:$BV$6, $BN$6, MATCH($CK577, $BO$8:$BV$8, 0)), 0)</f>
        <v>0.28385416666666663</v>
      </c>
      <c r="CN577" s="6">
        <f t="shared" ca="1" si="142"/>
        <v>5</v>
      </c>
      <c r="CO577" s="118">
        <f ca="1">SUMIF($CN$9:$CN577, $CN577, $CL$9:$CL$9)</f>
        <v>109.28385416666721</v>
      </c>
      <c r="CP577" s="140" t="str">
        <f ca="1">IFERROR(INDEX('Current Jobs'!$W$11:$W$510, MATCH($CN577, 'Current Jobs'!$T$11:$T$510, 0)), "")</f>
        <v/>
      </c>
      <c r="CQ577" s="17" t="str">
        <f t="shared" ca="1" si="137"/>
        <v/>
      </c>
      <c r="CR577" s="17" t="str">
        <f t="shared" ca="1" si="139"/>
        <v/>
      </c>
      <c r="CS577" s="17" t="str">
        <f t="shared" ca="1" si="140"/>
        <v/>
      </c>
      <c r="CT577" s="17" t="str">
        <f t="shared" ca="1" si="140"/>
        <v/>
      </c>
      <c r="CV577" s="118" t="str" cm="1">
        <f t="array" aca="1" ref="CV577" ca="1">IF($CN577&gt;$CV$6, "", IFERROR(INDEX($BO$4:$BV$4, $BN$4, MATCH($CK577, $BO$8:$BV$8, 0)), 0))</f>
        <v/>
      </c>
      <c r="CX577" s="118" t="str">
        <f t="shared" ca="1" si="141"/>
        <v/>
      </c>
    </row>
    <row r="578" spans="88:102" hidden="1" x14ac:dyDescent="0.25">
      <c r="CJ578" s="89">
        <f t="shared" ca="1" si="138"/>
        <v>45233</v>
      </c>
      <c r="CK578" s="17" t="str">
        <f t="shared" ca="1" si="136"/>
        <v>Fri</v>
      </c>
      <c r="CL578" s="118" cm="1">
        <f t="array" aca="1" ref="CL578" ca="1">IFERROR(INDEX($BO$6:$BV$6, $BN$6, MATCH($CK578, $BO$8:$BV$8, 0)), 0)</f>
        <v>0.28385416666666663</v>
      </c>
      <c r="CN578" s="6">
        <f t="shared" ca="1" si="142"/>
        <v>5</v>
      </c>
      <c r="CO578" s="118">
        <f ca="1">SUMIF($CN$9:$CN578, $CN578, $CL$9:$CL$9)</f>
        <v>109.56770833333388</v>
      </c>
      <c r="CP578" s="140" t="str">
        <f ca="1">IFERROR(INDEX('Current Jobs'!$W$11:$W$510, MATCH($CN578, 'Current Jobs'!$T$11:$T$510, 0)), "")</f>
        <v/>
      </c>
      <c r="CQ578" s="17" t="str">
        <f t="shared" ca="1" si="137"/>
        <v/>
      </c>
      <c r="CR578" s="17" t="str">
        <f t="shared" ca="1" si="139"/>
        <v/>
      </c>
      <c r="CS578" s="17" t="str">
        <f t="shared" ca="1" si="140"/>
        <v/>
      </c>
      <c r="CT578" s="17" t="str">
        <f t="shared" ca="1" si="140"/>
        <v/>
      </c>
      <c r="CV578" s="118" t="str" cm="1">
        <f t="array" aca="1" ref="CV578" ca="1">IF($CN578&gt;$CV$6, "", IFERROR(INDEX($BO$4:$BV$4, $BN$4, MATCH($CK578, $BO$8:$BV$8, 0)), 0))</f>
        <v/>
      </c>
      <c r="CX578" s="118" t="str">
        <f t="shared" ca="1" si="141"/>
        <v/>
      </c>
    </row>
    <row r="579" spans="88:102" hidden="1" x14ac:dyDescent="0.25">
      <c r="CJ579" s="89">
        <f t="shared" ca="1" si="138"/>
        <v>45234</v>
      </c>
      <c r="CK579" s="17" t="str">
        <f t="shared" ca="1" si="136"/>
        <v>Sat</v>
      </c>
      <c r="CL579" s="118" cm="1">
        <f t="array" aca="1" ref="CL579" ca="1">IFERROR(INDEX($BO$6:$BV$6, $BN$6, MATCH($CK579, $BO$8:$BV$8, 0)), 0)</f>
        <v>0</v>
      </c>
      <c r="CN579" s="6">
        <f t="shared" ca="1" si="142"/>
        <v>5</v>
      </c>
      <c r="CO579" s="118">
        <f ca="1">SUMIF($CN$9:$CN579, $CN579, $CL$9:$CL$9)</f>
        <v>109.56770833333388</v>
      </c>
      <c r="CP579" s="140" t="str">
        <f ca="1">IFERROR(INDEX('Current Jobs'!$W$11:$W$510, MATCH($CN579, 'Current Jobs'!$T$11:$T$510, 0)), "")</f>
        <v/>
      </c>
      <c r="CQ579" s="17" t="str">
        <f t="shared" ca="1" si="137"/>
        <v/>
      </c>
      <c r="CR579" s="17" t="str">
        <f t="shared" ca="1" si="139"/>
        <v/>
      </c>
      <c r="CS579" s="17" t="str">
        <f t="shared" ca="1" si="140"/>
        <v/>
      </c>
      <c r="CT579" s="17" t="str">
        <f t="shared" ca="1" si="140"/>
        <v/>
      </c>
      <c r="CV579" s="118" t="str" cm="1">
        <f t="array" aca="1" ref="CV579" ca="1">IF($CN579&gt;$CV$6, "", IFERROR(INDEX($BO$4:$BV$4, $BN$4, MATCH($CK579, $BO$8:$BV$8, 0)), 0))</f>
        <v/>
      </c>
      <c r="CX579" s="118" t="str">
        <f t="shared" ca="1" si="141"/>
        <v/>
      </c>
    </row>
    <row r="580" spans="88:102" hidden="1" x14ac:dyDescent="0.25">
      <c r="CJ580" s="89">
        <f t="shared" ca="1" si="138"/>
        <v>45235</v>
      </c>
      <c r="CK580" s="17" t="str">
        <f t="shared" ca="1" si="136"/>
        <v>Sun</v>
      </c>
      <c r="CL580" s="118" cm="1">
        <f t="array" aca="1" ref="CL580" ca="1">IFERROR(INDEX($BO$6:$BV$6, $BN$6, MATCH($CK580, $BO$8:$BV$8, 0)), 0)</f>
        <v>0</v>
      </c>
      <c r="CN580" s="6">
        <f t="shared" ca="1" si="142"/>
        <v>5</v>
      </c>
      <c r="CO580" s="118">
        <f ca="1">SUMIF($CN$9:$CN580, $CN580, $CL$9:$CL$9)</f>
        <v>109.56770833333388</v>
      </c>
      <c r="CP580" s="140" t="str">
        <f ca="1">IFERROR(INDEX('Current Jobs'!$W$11:$W$510, MATCH($CN580, 'Current Jobs'!$T$11:$T$510, 0)), "")</f>
        <v/>
      </c>
      <c r="CQ580" s="17" t="str">
        <f t="shared" ca="1" si="137"/>
        <v/>
      </c>
      <c r="CR580" s="17" t="str">
        <f t="shared" ca="1" si="139"/>
        <v/>
      </c>
      <c r="CS580" s="17" t="str">
        <f t="shared" ca="1" si="140"/>
        <v/>
      </c>
      <c r="CT580" s="17" t="str">
        <f t="shared" ca="1" si="140"/>
        <v/>
      </c>
      <c r="CV580" s="118" t="str" cm="1">
        <f t="array" aca="1" ref="CV580" ca="1">IF($CN580&gt;$CV$6, "", IFERROR(INDEX($BO$4:$BV$4, $BN$4, MATCH($CK580, $BO$8:$BV$8, 0)), 0))</f>
        <v/>
      </c>
      <c r="CX580" s="118" t="str">
        <f t="shared" ca="1" si="141"/>
        <v/>
      </c>
    </row>
    <row r="581" spans="88:102" hidden="1" x14ac:dyDescent="0.25">
      <c r="CJ581" s="89">
        <f t="shared" ca="1" si="138"/>
        <v>45236</v>
      </c>
      <c r="CK581" s="17" t="str">
        <f t="shared" ca="1" si="136"/>
        <v>Mon</v>
      </c>
      <c r="CL581" s="118" cm="1">
        <f t="array" aca="1" ref="CL581" ca="1">IFERROR(INDEX($BO$6:$BV$6, $BN$6, MATCH($CK581, $BO$8:$BV$8, 0)), 0)</f>
        <v>0.28385416666666663</v>
      </c>
      <c r="CN581" s="6">
        <f t="shared" ca="1" si="142"/>
        <v>5</v>
      </c>
      <c r="CO581" s="118">
        <f ca="1">SUMIF($CN$9:$CN581, $CN581, $CL$9:$CL$9)</f>
        <v>109.85156250000055</v>
      </c>
      <c r="CP581" s="140" t="str">
        <f ca="1">IFERROR(INDEX('Current Jobs'!$W$11:$W$510, MATCH($CN581, 'Current Jobs'!$T$11:$T$510, 0)), "")</f>
        <v/>
      </c>
      <c r="CQ581" s="17" t="str">
        <f t="shared" ca="1" si="137"/>
        <v/>
      </c>
      <c r="CR581" s="17" t="str">
        <f t="shared" ca="1" si="139"/>
        <v/>
      </c>
      <c r="CS581" s="17" t="str">
        <f t="shared" ca="1" si="140"/>
        <v/>
      </c>
      <c r="CT581" s="17" t="str">
        <f t="shared" ca="1" si="140"/>
        <v/>
      </c>
      <c r="CV581" s="118" t="str" cm="1">
        <f t="array" aca="1" ref="CV581" ca="1">IF($CN581&gt;$CV$6, "", IFERROR(INDEX($BO$4:$BV$4, $BN$4, MATCH($CK581, $BO$8:$BV$8, 0)), 0))</f>
        <v/>
      </c>
      <c r="CX581" s="118" t="str">
        <f t="shared" ca="1" si="141"/>
        <v/>
      </c>
    </row>
    <row r="582" spans="88:102" hidden="1" x14ac:dyDescent="0.25">
      <c r="CJ582" s="89">
        <f t="shared" ca="1" si="138"/>
        <v>45237</v>
      </c>
      <c r="CK582" s="17" t="str">
        <f t="shared" ca="1" si="136"/>
        <v>Tue</v>
      </c>
      <c r="CL582" s="118" cm="1">
        <f t="array" aca="1" ref="CL582" ca="1">IFERROR(INDEX($BO$6:$BV$6, $BN$6, MATCH($CK582, $BO$8:$BV$8, 0)), 0)</f>
        <v>0.28385416666666663</v>
      </c>
      <c r="CN582" s="6">
        <f t="shared" ca="1" si="142"/>
        <v>5</v>
      </c>
      <c r="CO582" s="118">
        <f ca="1">SUMIF($CN$9:$CN582, $CN582, $CL$9:$CL$9)</f>
        <v>110.13541666666723</v>
      </c>
      <c r="CP582" s="140" t="str">
        <f ca="1">IFERROR(INDEX('Current Jobs'!$W$11:$W$510, MATCH($CN582, 'Current Jobs'!$T$11:$T$510, 0)), "")</f>
        <v/>
      </c>
      <c r="CQ582" s="17" t="str">
        <f t="shared" ca="1" si="137"/>
        <v/>
      </c>
      <c r="CR582" s="17" t="str">
        <f t="shared" ca="1" si="139"/>
        <v/>
      </c>
      <c r="CS582" s="17" t="str">
        <f t="shared" ca="1" si="140"/>
        <v/>
      </c>
      <c r="CT582" s="17" t="str">
        <f t="shared" ca="1" si="140"/>
        <v/>
      </c>
      <c r="CV582" s="118" t="str" cm="1">
        <f t="array" aca="1" ref="CV582" ca="1">IF($CN582&gt;$CV$6, "", IFERROR(INDEX($BO$4:$BV$4, $BN$4, MATCH($CK582, $BO$8:$BV$8, 0)), 0))</f>
        <v/>
      </c>
      <c r="CX582" s="118" t="str">
        <f t="shared" ca="1" si="141"/>
        <v/>
      </c>
    </row>
    <row r="583" spans="88:102" hidden="1" x14ac:dyDescent="0.25">
      <c r="CJ583" s="89">
        <f t="shared" ca="1" si="138"/>
        <v>45238</v>
      </c>
      <c r="CK583" s="17" t="str">
        <f t="shared" ca="1" si="136"/>
        <v>Wed</v>
      </c>
      <c r="CL583" s="118" cm="1">
        <f t="array" aca="1" ref="CL583" ca="1">IFERROR(INDEX($BO$6:$BV$6, $BN$6, MATCH($CK583, $BO$8:$BV$8, 0)), 0)</f>
        <v>0.28385416666666663</v>
      </c>
      <c r="CN583" s="6">
        <f t="shared" ca="1" si="142"/>
        <v>5</v>
      </c>
      <c r="CO583" s="118">
        <f ca="1">SUMIF($CN$9:$CN583, $CN583, $CL$9:$CL$9)</f>
        <v>110.4192708333339</v>
      </c>
      <c r="CP583" s="140" t="str">
        <f ca="1">IFERROR(INDEX('Current Jobs'!$W$11:$W$510, MATCH($CN583, 'Current Jobs'!$T$11:$T$510, 0)), "")</f>
        <v/>
      </c>
      <c r="CQ583" s="17" t="str">
        <f t="shared" ca="1" si="137"/>
        <v/>
      </c>
      <c r="CR583" s="17" t="str">
        <f t="shared" ca="1" si="139"/>
        <v/>
      </c>
      <c r="CS583" s="17" t="str">
        <f t="shared" ca="1" si="140"/>
        <v/>
      </c>
      <c r="CT583" s="17" t="str">
        <f t="shared" ca="1" si="140"/>
        <v/>
      </c>
      <c r="CV583" s="118" t="str" cm="1">
        <f t="array" aca="1" ref="CV583" ca="1">IF($CN583&gt;$CV$6, "", IFERROR(INDEX($BO$4:$BV$4, $BN$4, MATCH($CK583, $BO$8:$BV$8, 0)), 0))</f>
        <v/>
      </c>
      <c r="CX583" s="118" t="str">
        <f t="shared" ca="1" si="141"/>
        <v/>
      </c>
    </row>
    <row r="584" spans="88:102" hidden="1" x14ac:dyDescent="0.25">
      <c r="CJ584" s="89">
        <f t="shared" ca="1" si="138"/>
        <v>45239</v>
      </c>
      <c r="CK584" s="17" t="str">
        <f t="shared" ca="1" si="136"/>
        <v>Thu</v>
      </c>
      <c r="CL584" s="118" cm="1">
        <f t="array" aca="1" ref="CL584" ca="1">IFERROR(INDEX($BO$6:$BV$6, $BN$6, MATCH($CK584, $BO$8:$BV$8, 0)), 0)</f>
        <v>0.28385416666666663</v>
      </c>
      <c r="CN584" s="6">
        <f t="shared" ca="1" si="142"/>
        <v>5</v>
      </c>
      <c r="CO584" s="118">
        <f ca="1">SUMIF($CN$9:$CN584, $CN584, $CL$9:$CL$9)</f>
        <v>110.70312500000057</v>
      </c>
      <c r="CP584" s="140" t="str">
        <f ca="1">IFERROR(INDEX('Current Jobs'!$W$11:$W$510, MATCH($CN584, 'Current Jobs'!$T$11:$T$510, 0)), "")</f>
        <v/>
      </c>
      <c r="CQ584" s="17" t="str">
        <f t="shared" ca="1" si="137"/>
        <v/>
      </c>
      <c r="CR584" s="17" t="str">
        <f t="shared" ca="1" si="139"/>
        <v/>
      </c>
      <c r="CS584" s="17" t="str">
        <f t="shared" ca="1" si="140"/>
        <v/>
      </c>
      <c r="CT584" s="17" t="str">
        <f t="shared" ca="1" si="140"/>
        <v/>
      </c>
      <c r="CV584" s="118" t="str" cm="1">
        <f t="array" aca="1" ref="CV584" ca="1">IF($CN584&gt;$CV$6, "", IFERROR(INDEX($BO$4:$BV$4, $BN$4, MATCH($CK584, $BO$8:$BV$8, 0)), 0))</f>
        <v/>
      </c>
      <c r="CX584" s="118" t="str">
        <f t="shared" ca="1" si="141"/>
        <v/>
      </c>
    </row>
    <row r="585" spans="88:102" hidden="1" x14ac:dyDescent="0.25">
      <c r="CJ585" s="89">
        <f t="shared" ca="1" si="138"/>
        <v>45240</v>
      </c>
      <c r="CK585" s="17" t="str">
        <f t="shared" ref="CK585:CK648" ca="1" si="143">IF(COUNTIF($U$9:$U$32, $CJ585)&gt;0, $CK$2, IF(COUNTIF($BX$50:$BX$89, $CJ585)&gt;0, $BV$8, TEXT($CJ585, "ddd")))</f>
        <v>Fri</v>
      </c>
      <c r="CL585" s="118" cm="1">
        <f t="array" aca="1" ref="CL585" ca="1">IFERROR(INDEX($BO$6:$BV$6, $BN$6, MATCH($CK585, $BO$8:$BV$8, 0)), 0)</f>
        <v>0.28385416666666663</v>
      </c>
      <c r="CN585" s="6">
        <f t="shared" ca="1" si="142"/>
        <v>5</v>
      </c>
      <c r="CO585" s="118">
        <f ca="1">SUMIF($CN$9:$CN585, $CN585, $CL$9:$CL$9)</f>
        <v>110.98697916666724</v>
      </c>
      <c r="CP585" s="140" t="str">
        <f ca="1">IFERROR(INDEX('Current Jobs'!$W$11:$W$510, MATCH($CN585, 'Current Jobs'!$T$11:$T$510, 0)), "")</f>
        <v/>
      </c>
      <c r="CQ585" s="17" t="str">
        <f t="shared" ref="CQ585:CQ648" ca="1" si="144">IF($CN585&gt;$CN584, $CQ$8, "")</f>
        <v/>
      </c>
      <c r="CR585" s="17" t="str">
        <f t="shared" ca="1" si="139"/>
        <v/>
      </c>
      <c r="CS585" s="17" t="str">
        <f t="shared" ca="1" si="140"/>
        <v/>
      </c>
      <c r="CT585" s="17" t="str">
        <f t="shared" ca="1" si="140"/>
        <v/>
      </c>
      <c r="CV585" s="118" t="str" cm="1">
        <f t="array" aca="1" ref="CV585" ca="1">IF($CN585&gt;$CV$6, "", IFERROR(INDEX($BO$4:$BV$4, $BN$4, MATCH($CK585, $BO$8:$BV$8, 0)), 0))</f>
        <v/>
      </c>
      <c r="CX585" s="118" t="str">
        <f t="shared" ca="1" si="141"/>
        <v/>
      </c>
    </row>
    <row r="586" spans="88:102" hidden="1" x14ac:dyDescent="0.25">
      <c r="CJ586" s="89">
        <f t="shared" ref="CJ586:CJ649" ca="1" si="145">CJ585+1</f>
        <v>45241</v>
      </c>
      <c r="CK586" s="17" t="str">
        <f t="shared" ca="1" si="143"/>
        <v>Sat</v>
      </c>
      <c r="CL586" s="118" cm="1">
        <f t="array" aca="1" ref="CL586" ca="1">IFERROR(INDEX($BO$6:$BV$6, $BN$6, MATCH($CK586, $BO$8:$BV$8, 0)), 0)</f>
        <v>0</v>
      </c>
      <c r="CN586" s="6">
        <f t="shared" ca="1" si="142"/>
        <v>5</v>
      </c>
      <c r="CO586" s="118">
        <f ca="1">SUMIF($CN$9:$CN586, $CN586, $CL$9:$CL$9)</f>
        <v>110.98697916666724</v>
      </c>
      <c r="CP586" s="140" t="str">
        <f ca="1">IFERROR(INDEX('Current Jobs'!$W$11:$W$510, MATCH($CN586, 'Current Jobs'!$T$11:$T$510, 0)), "")</f>
        <v/>
      </c>
      <c r="CQ586" s="17" t="str">
        <f t="shared" ca="1" si="144"/>
        <v/>
      </c>
      <c r="CR586" s="17" t="str">
        <f t="shared" ref="CR586:CR649" ca="1" si="146">IF($CN587&gt;$CN586, $CR$8, "")</f>
        <v/>
      </c>
      <c r="CS586" s="17" t="str">
        <f t="shared" ref="CS586:CT649" ca="1" si="147">IF(CQ586="", "", CONCATENATE($CN586, " - ", CQ586))</f>
        <v/>
      </c>
      <c r="CT586" s="17" t="str">
        <f t="shared" ca="1" si="147"/>
        <v/>
      </c>
      <c r="CV586" s="118" t="str" cm="1">
        <f t="array" aca="1" ref="CV586" ca="1">IF($CN586&gt;$CV$6, "", IFERROR(INDEX($BO$4:$BV$4, $BN$4, MATCH($CK586, $BO$8:$BV$8, 0)), 0))</f>
        <v/>
      </c>
      <c r="CX586" s="118" t="str">
        <f t="shared" ref="CX586:CX649" ca="1" si="148">IF($CN586&gt;$CV$6, "", $CL586)</f>
        <v/>
      </c>
    </row>
    <row r="587" spans="88:102" hidden="1" x14ac:dyDescent="0.25">
      <c r="CJ587" s="89">
        <f t="shared" ca="1" si="145"/>
        <v>45242</v>
      </c>
      <c r="CK587" s="17" t="str">
        <f t="shared" ca="1" si="143"/>
        <v>Sun</v>
      </c>
      <c r="CL587" s="118" cm="1">
        <f t="array" aca="1" ref="CL587" ca="1">IFERROR(INDEX($BO$6:$BV$6, $BN$6, MATCH($CK587, $BO$8:$BV$8, 0)), 0)</f>
        <v>0</v>
      </c>
      <c r="CN587" s="6">
        <f t="shared" ca="1" si="142"/>
        <v>5</v>
      </c>
      <c r="CO587" s="118">
        <f ca="1">SUMIF($CN$9:$CN587, $CN587, $CL$9:$CL$9)</f>
        <v>110.98697916666724</v>
      </c>
      <c r="CP587" s="140" t="str">
        <f ca="1">IFERROR(INDEX('Current Jobs'!$W$11:$W$510, MATCH($CN587, 'Current Jobs'!$T$11:$T$510, 0)), "")</f>
        <v/>
      </c>
      <c r="CQ587" s="17" t="str">
        <f t="shared" ca="1" si="144"/>
        <v/>
      </c>
      <c r="CR587" s="17" t="str">
        <f t="shared" ca="1" si="146"/>
        <v/>
      </c>
      <c r="CS587" s="17" t="str">
        <f t="shared" ca="1" si="147"/>
        <v/>
      </c>
      <c r="CT587" s="17" t="str">
        <f t="shared" ca="1" si="147"/>
        <v/>
      </c>
      <c r="CV587" s="118" t="str" cm="1">
        <f t="array" aca="1" ref="CV587" ca="1">IF($CN587&gt;$CV$6, "", IFERROR(INDEX($BO$4:$BV$4, $BN$4, MATCH($CK587, $BO$8:$BV$8, 0)), 0))</f>
        <v/>
      </c>
      <c r="CX587" s="118" t="str">
        <f t="shared" ca="1" si="148"/>
        <v/>
      </c>
    </row>
    <row r="588" spans="88:102" hidden="1" x14ac:dyDescent="0.25">
      <c r="CJ588" s="89">
        <f t="shared" ca="1" si="145"/>
        <v>45243</v>
      </c>
      <c r="CK588" s="17" t="str">
        <f t="shared" ca="1" si="143"/>
        <v>Mon</v>
      </c>
      <c r="CL588" s="118" cm="1">
        <f t="array" aca="1" ref="CL588" ca="1">IFERROR(INDEX($BO$6:$BV$6, $BN$6, MATCH($CK588, $BO$8:$BV$8, 0)), 0)</f>
        <v>0.28385416666666663</v>
      </c>
      <c r="CN588" s="6">
        <f t="shared" ca="1" si="142"/>
        <v>5</v>
      </c>
      <c r="CO588" s="118">
        <f ca="1">SUMIF($CN$9:$CN588, $CN588, $CL$9:$CL$9)</f>
        <v>111.27083333333391</v>
      </c>
      <c r="CP588" s="140" t="str">
        <f ca="1">IFERROR(INDEX('Current Jobs'!$W$11:$W$510, MATCH($CN588, 'Current Jobs'!$T$11:$T$510, 0)), "")</f>
        <v/>
      </c>
      <c r="CQ588" s="17" t="str">
        <f t="shared" ca="1" si="144"/>
        <v/>
      </c>
      <c r="CR588" s="17" t="str">
        <f t="shared" ca="1" si="146"/>
        <v/>
      </c>
      <c r="CS588" s="17" t="str">
        <f t="shared" ca="1" si="147"/>
        <v/>
      </c>
      <c r="CT588" s="17" t="str">
        <f t="shared" ca="1" si="147"/>
        <v/>
      </c>
      <c r="CV588" s="118" t="str" cm="1">
        <f t="array" aca="1" ref="CV588" ca="1">IF($CN588&gt;$CV$6, "", IFERROR(INDEX($BO$4:$BV$4, $BN$4, MATCH($CK588, $BO$8:$BV$8, 0)), 0))</f>
        <v/>
      </c>
      <c r="CX588" s="118" t="str">
        <f t="shared" ca="1" si="148"/>
        <v/>
      </c>
    </row>
    <row r="589" spans="88:102" hidden="1" x14ac:dyDescent="0.25">
      <c r="CJ589" s="89">
        <f t="shared" ca="1" si="145"/>
        <v>45244</v>
      </c>
      <c r="CK589" s="17" t="str">
        <f t="shared" ca="1" si="143"/>
        <v>Tue</v>
      </c>
      <c r="CL589" s="118" cm="1">
        <f t="array" aca="1" ref="CL589" ca="1">IFERROR(INDEX($BO$6:$BV$6, $BN$6, MATCH($CK589, $BO$8:$BV$8, 0)), 0)</f>
        <v>0.28385416666666663</v>
      </c>
      <c r="CN589" s="6">
        <f t="shared" ca="1" si="142"/>
        <v>5</v>
      </c>
      <c r="CO589" s="118">
        <f ca="1">SUMIF($CN$9:$CN589, $CN589, $CL$9:$CL$9)</f>
        <v>111.55468750000058</v>
      </c>
      <c r="CP589" s="140" t="str">
        <f ca="1">IFERROR(INDEX('Current Jobs'!$W$11:$W$510, MATCH($CN589, 'Current Jobs'!$T$11:$T$510, 0)), "")</f>
        <v/>
      </c>
      <c r="CQ589" s="17" t="str">
        <f t="shared" ca="1" si="144"/>
        <v/>
      </c>
      <c r="CR589" s="17" t="str">
        <f t="shared" ca="1" si="146"/>
        <v/>
      </c>
      <c r="CS589" s="17" t="str">
        <f t="shared" ca="1" si="147"/>
        <v/>
      </c>
      <c r="CT589" s="17" t="str">
        <f t="shared" ca="1" si="147"/>
        <v/>
      </c>
      <c r="CV589" s="118" t="str" cm="1">
        <f t="array" aca="1" ref="CV589" ca="1">IF($CN589&gt;$CV$6, "", IFERROR(INDEX($BO$4:$BV$4, $BN$4, MATCH($CK589, $BO$8:$BV$8, 0)), 0))</f>
        <v/>
      </c>
      <c r="CX589" s="118" t="str">
        <f t="shared" ca="1" si="148"/>
        <v/>
      </c>
    </row>
    <row r="590" spans="88:102" hidden="1" x14ac:dyDescent="0.25">
      <c r="CJ590" s="89">
        <f t="shared" ca="1" si="145"/>
        <v>45245</v>
      </c>
      <c r="CK590" s="17" t="str">
        <f t="shared" ca="1" si="143"/>
        <v>Wed</v>
      </c>
      <c r="CL590" s="118" cm="1">
        <f t="array" aca="1" ref="CL590" ca="1">IFERROR(INDEX($BO$6:$BV$6, $BN$6, MATCH($CK590, $BO$8:$BV$8, 0)), 0)</f>
        <v>0.28385416666666663</v>
      </c>
      <c r="CN590" s="6">
        <f t="shared" ca="1" si="142"/>
        <v>5</v>
      </c>
      <c r="CO590" s="118">
        <f ca="1">SUMIF($CN$9:$CN590, $CN590, $CL$9:$CL$9)</f>
        <v>111.83854166666725</v>
      </c>
      <c r="CP590" s="140" t="str">
        <f ca="1">IFERROR(INDEX('Current Jobs'!$W$11:$W$510, MATCH($CN590, 'Current Jobs'!$T$11:$T$510, 0)), "")</f>
        <v/>
      </c>
      <c r="CQ590" s="17" t="str">
        <f t="shared" ca="1" si="144"/>
        <v/>
      </c>
      <c r="CR590" s="17" t="str">
        <f t="shared" ca="1" si="146"/>
        <v/>
      </c>
      <c r="CS590" s="17" t="str">
        <f t="shared" ca="1" si="147"/>
        <v/>
      </c>
      <c r="CT590" s="17" t="str">
        <f t="shared" ca="1" si="147"/>
        <v/>
      </c>
      <c r="CV590" s="118" t="str" cm="1">
        <f t="array" aca="1" ref="CV590" ca="1">IF($CN590&gt;$CV$6, "", IFERROR(INDEX($BO$4:$BV$4, $BN$4, MATCH($CK590, $BO$8:$BV$8, 0)), 0))</f>
        <v/>
      </c>
      <c r="CX590" s="118" t="str">
        <f t="shared" ca="1" si="148"/>
        <v/>
      </c>
    </row>
    <row r="591" spans="88:102" hidden="1" x14ac:dyDescent="0.25">
      <c r="CJ591" s="89">
        <f t="shared" ca="1" si="145"/>
        <v>45246</v>
      </c>
      <c r="CK591" s="17" t="str">
        <f t="shared" ca="1" si="143"/>
        <v>Thu</v>
      </c>
      <c r="CL591" s="118" cm="1">
        <f t="array" aca="1" ref="CL591" ca="1">IFERROR(INDEX($BO$6:$BV$6, $BN$6, MATCH($CK591, $BO$8:$BV$8, 0)), 0)</f>
        <v>0.28385416666666663</v>
      </c>
      <c r="CN591" s="6">
        <f t="shared" ca="1" si="142"/>
        <v>5</v>
      </c>
      <c r="CO591" s="118">
        <f ca="1">SUMIF($CN$9:$CN591, $CN591, $CL$9:$CL$9)</f>
        <v>112.12239583333393</v>
      </c>
      <c r="CP591" s="140" t="str">
        <f ca="1">IFERROR(INDEX('Current Jobs'!$W$11:$W$510, MATCH($CN591, 'Current Jobs'!$T$11:$T$510, 0)), "")</f>
        <v/>
      </c>
      <c r="CQ591" s="17" t="str">
        <f t="shared" ca="1" si="144"/>
        <v/>
      </c>
      <c r="CR591" s="17" t="str">
        <f t="shared" ca="1" si="146"/>
        <v/>
      </c>
      <c r="CS591" s="17" t="str">
        <f t="shared" ca="1" si="147"/>
        <v/>
      </c>
      <c r="CT591" s="17" t="str">
        <f t="shared" ca="1" si="147"/>
        <v/>
      </c>
      <c r="CV591" s="118" t="str" cm="1">
        <f t="array" aca="1" ref="CV591" ca="1">IF($CN591&gt;$CV$6, "", IFERROR(INDEX($BO$4:$BV$4, $BN$4, MATCH($CK591, $BO$8:$BV$8, 0)), 0))</f>
        <v/>
      </c>
      <c r="CX591" s="118" t="str">
        <f t="shared" ca="1" si="148"/>
        <v/>
      </c>
    </row>
    <row r="592" spans="88:102" hidden="1" x14ac:dyDescent="0.25">
      <c r="CJ592" s="89">
        <f t="shared" ca="1" si="145"/>
        <v>45247</v>
      </c>
      <c r="CK592" s="17" t="str">
        <f t="shared" ca="1" si="143"/>
        <v>Fri</v>
      </c>
      <c r="CL592" s="118" cm="1">
        <f t="array" aca="1" ref="CL592" ca="1">IFERROR(INDEX($BO$6:$BV$6, $BN$6, MATCH($CK592, $BO$8:$BV$8, 0)), 0)</f>
        <v>0.28385416666666663</v>
      </c>
      <c r="CN592" s="6">
        <f t="shared" ca="1" si="142"/>
        <v>5</v>
      </c>
      <c r="CO592" s="118">
        <f ca="1">SUMIF($CN$9:$CN592, $CN592, $CL$9:$CL$9)</f>
        <v>112.4062500000006</v>
      </c>
      <c r="CP592" s="140" t="str">
        <f ca="1">IFERROR(INDEX('Current Jobs'!$W$11:$W$510, MATCH($CN592, 'Current Jobs'!$T$11:$T$510, 0)), "")</f>
        <v/>
      </c>
      <c r="CQ592" s="17" t="str">
        <f t="shared" ca="1" si="144"/>
        <v/>
      </c>
      <c r="CR592" s="17" t="str">
        <f t="shared" ca="1" si="146"/>
        <v/>
      </c>
      <c r="CS592" s="17" t="str">
        <f t="shared" ca="1" si="147"/>
        <v/>
      </c>
      <c r="CT592" s="17" t="str">
        <f t="shared" ca="1" si="147"/>
        <v/>
      </c>
      <c r="CV592" s="118" t="str" cm="1">
        <f t="array" aca="1" ref="CV592" ca="1">IF($CN592&gt;$CV$6, "", IFERROR(INDEX($BO$4:$BV$4, $BN$4, MATCH($CK592, $BO$8:$BV$8, 0)), 0))</f>
        <v/>
      </c>
      <c r="CX592" s="118" t="str">
        <f t="shared" ca="1" si="148"/>
        <v/>
      </c>
    </row>
    <row r="593" spans="88:102" hidden="1" x14ac:dyDescent="0.25">
      <c r="CJ593" s="89">
        <f t="shared" ca="1" si="145"/>
        <v>45248</v>
      </c>
      <c r="CK593" s="17" t="str">
        <f t="shared" ca="1" si="143"/>
        <v>Sat</v>
      </c>
      <c r="CL593" s="118" cm="1">
        <f t="array" aca="1" ref="CL593" ca="1">IFERROR(INDEX($BO$6:$BV$6, $BN$6, MATCH($CK593, $BO$8:$BV$8, 0)), 0)</f>
        <v>0</v>
      </c>
      <c r="CN593" s="6">
        <f t="shared" ca="1" si="142"/>
        <v>5</v>
      </c>
      <c r="CO593" s="118">
        <f ca="1">SUMIF($CN$9:$CN593, $CN593, $CL$9:$CL$9)</f>
        <v>112.4062500000006</v>
      </c>
      <c r="CP593" s="140" t="str">
        <f ca="1">IFERROR(INDEX('Current Jobs'!$W$11:$W$510, MATCH($CN593, 'Current Jobs'!$T$11:$T$510, 0)), "")</f>
        <v/>
      </c>
      <c r="CQ593" s="17" t="str">
        <f t="shared" ca="1" si="144"/>
        <v/>
      </c>
      <c r="CR593" s="17" t="str">
        <f t="shared" ca="1" si="146"/>
        <v/>
      </c>
      <c r="CS593" s="17" t="str">
        <f t="shared" ca="1" si="147"/>
        <v/>
      </c>
      <c r="CT593" s="17" t="str">
        <f t="shared" ca="1" si="147"/>
        <v/>
      </c>
      <c r="CV593" s="118" t="str" cm="1">
        <f t="array" aca="1" ref="CV593" ca="1">IF($CN593&gt;$CV$6, "", IFERROR(INDEX($BO$4:$BV$4, $BN$4, MATCH($CK593, $BO$8:$BV$8, 0)), 0))</f>
        <v/>
      </c>
      <c r="CX593" s="118" t="str">
        <f t="shared" ca="1" si="148"/>
        <v/>
      </c>
    </row>
    <row r="594" spans="88:102" hidden="1" x14ac:dyDescent="0.25">
      <c r="CJ594" s="89">
        <f t="shared" ca="1" si="145"/>
        <v>45249</v>
      </c>
      <c r="CK594" s="17" t="str">
        <f t="shared" ca="1" si="143"/>
        <v>Sun</v>
      </c>
      <c r="CL594" s="118" cm="1">
        <f t="array" aca="1" ref="CL594" ca="1">IFERROR(INDEX($BO$6:$BV$6, $BN$6, MATCH($CK594, $BO$8:$BV$8, 0)), 0)</f>
        <v>0</v>
      </c>
      <c r="CN594" s="6">
        <f t="shared" ref="CN594:CN657" ca="1" si="149">IF($CO593&gt;=$CP593, $CN593+1, $CN593)</f>
        <v>5</v>
      </c>
      <c r="CO594" s="118">
        <f ca="1">SUMIF($CN$9:$CN594, $CN594, $CL$9:$CL$9)</f>
        <v>112.4062500000006</v>
      </c>
      <c r="CP594" s="140" t="str">
        <f ca="1">IFERROR(INDEX('Current Jobs'!$W$11:$W$510, MATCH($CN594, 'Current Jobs'!$T$11:$T$510, 0)), "")</f>
        <v/>
      </c>
      <c r="CQ594" s="17" t="str">
        <f t="shared" ca="1" si="144"/>
        <v/>
      </c>
      <c r="CR594" s="17" t="str">
        <f t="shared" ca="1" si="146"/>
        <v/>
      </c>
      <c r="CS594" s="17" t="str">
        <f t="shared" ca="1" si="147"/>
        <v/>
      </c>
      <c r="CT594" s="17" t="str">
        <f t="shared" ca="1" si="147"/>
        <v/>
      </c>
      <c r="CV594" s="118" t="str" cm="1">
        <f t="array" aca="1" ref="CV594" ca="1">IF($CN594&gt;$CV$6, "", IFERROR(INDEX($BO$4:$BV$4, $BN$4, MATCH($CK594, $BO$8:$BV$8, 0)), 0))</f>
        <v/>
      </c>
      <c r="CX594" s="118" t="str">
        <f t="shared" ca="1" si="148"/>
        <v/>
      </c>
    </row>
    <row r="595" spans="88:102" hidden="1" x14ac:dyDescent="0.25">
      <c r="CJ595" s="89">
        <f t="shared" ca="1" si="145"/>
        <v>45250</v>
      </c>
      <c r="CK595" s="17" t="str">
        <f t="shared" ca="1" si="143"/>
        <v>Mon</v>
      </c>
      <c r="CL595" s="118" cm="1">
        <f t="array" aca="1" ref="CL595" ca="1">IFERROR(INDEX($BO$6:$BV$6, $BN$6, MATCH($CK595, $BO$8:$BV$8, 0)), 0)</f>
        <v>0.28385416666666663</v>
      </c>
      <c r="CN595" s="6">
        <f t="shared" ca="1" si="149"/>
        <v>5</v>
      </c>
      <c r="CO595" s="118">
        <f ca="1">SUMIF($CN$9:$CN595, $CN595, $CL$9:$CL$9)</f>
        <v>112.69010416666727</v>
      </c>
      <c r="CP595" s="140" t="str">
        <f ca="1">IFERROR(INDEX('Current Jobs'!$W$11:$W$510, MATCH($CN595, 'Current Jobs'!$T$11:$T$510, 0)), "")</f>
        <v/>
      </c>
      <c r="CQ595" s="17" t="str">
        <f t="shared" ca="1" si="144"/>
        <v/>
      </c>
      <c r="CR595" s="17" t="str">
        <f t="shared" ca="1" si="146"/>
        <v/>
      </c>
      <c r="CS595" s="17" t="str">
        <f t="shared" ca="1" si="147"/>
        <v/>
      </c>
      <c r="CT595" s="17" t="str">
        <f t="shared" ca="1" si="147"/>
        <v/>
      </c>
      <c r="CV595" s="118" t="str" cm="1">
        <f t="array" aca="1" ref="CV595" ca="1">IF($CN595&gt;$CV$6, "", IFERROR(INDEX($BO$4:$BV$4, $BN$4, MATCH($CK595, $BO$8:$BV$8, 0)), 0))</f>
        <v/>
      </c>
      <c r="CX595" s="118" t="str">
        <f t="shared" ca="1" si="148"/>
        <v/>
      </c>
    </row>
    <row r="596" spans="88:102" hidden="1" x14ac:dyDescent="0.25">
      <c r="CJ596" s="89">
        <f t="shared" ca="1" si="145"/>
        <v>45251</v>
      </c>
      <c r="CK596" s="17" t="str">
        <f t="shared" ca="1" si="143"/>
        <v>Tue</v>
      </c>
      <c r="CL596" s="118" cm="1">
        <f t="array" aca="1" ref="CL596" ca="1">IFERROR(INDEX($BO$6:$BV$6, $BN$6, MATCH($CK596, $BO$8:$BV$8, 0)), 0)</f>
        <v>0.28385416666666663</v>
      </c>
      <c r="CN596" s="6">
        <f t="shared" ca="1" si="149"/>
        <v>5</v>
      </c>
      <c r="CO596" s="118">
        <f ca="1">SUMIF($CN$9:$CN596, $CN596, $CL$9:$CL$9)</f>
        <v>112.97395833333394</v>
      </c>
      <c r="CP596" s="140" t="str">
        <f ca="1">IFERROR(INDEX('Current Jobs'!$W$11:$W$510, MATCH($CN596, 'Current Jobs'!$T$11:$T$510, 0)), "")</f>
        <v/>
      </c>
      <c r="CQ596" s="17" t="str">
        <f t="shared" ca="1" si="144"/>
        <v/>
      </c>
      <c r="CR596" s="17" t="str">
        <f t="shared" ca="1" si="146"/>
        <v/>
      </c>
      <c r="CS596" s="17" t="str">
        <f t="shared" ca="1" si="147"/>
        <v/>
      </c>
      <c r="CT596" s="17" t="str">
        <f t="shared" ca="1" si="147"/>
        <v/>
      </c>
      <c r="CV596" s="118" t="str" cm="1">
        <f t="array" aca="1" ref="CV596" ca="1">IF($CN596&gt;$CV$6, "", IFERROR(INDEX($BO$4:$BV$4, $BN$4, MATCH($CK596, $BO$8:$BV$8, 0)), 0))</f>
        <v/>
      </c>
      <c r="CX596" s="118" t="str">
        <f t="shared" ca="1" si="148"/>
        <v/>
      </c>
    </row>
    <row r="597" spans="88:102" hidden="1" x14ac:dyDescent="0.25">
      <c r="CJ597" s="89">
        <f t="shared" ca="1" si="145"/>
        <v>45252</v>
      </c>
      <c r="CK597" s="17" t="str">
        <f t="shared" ca="1" si="143"/>
        <v>Wed</v>
      </c>
      <c r="CL597" s="118" cm="1">
        <f t="array" aca="1" ref="CL597" ca="1">IFERROR(INDEX($BO$6:$BV$6, $BN$6, MATCH($CK597, $BO$8:$BV$8, 0)), 0)</f>
        <v>0.28385416666666663</v>
      </c>
      <c r="CN597" s="6">
        <f t="shared" ca="1" si="149"/>
        <v>5</v>
      </c>
      <c r="CO597" s="118">
        <f ca="1">SUMIF($CN$9:$CN597, $CN597, $CL$9:$CL$9)</f>
        <v>113.25781250000061</v>
      </c>
      <c r="CP597" s="140" t="str">
        <f ca="1">IFERROR(INDEX('Current Jobs'!$W$11:$W$510, MATCH($CN597, 'Current Jobs'!$T$11:$T$510, 0)), "")</f>
        <v/>
      </c>
      <c r="CQ597" s="17" t="str">
        <f t="shared" ca="1" si="144"/>
        <v/>
      </c>
      <c r="CR597" s="17" t="str">
        <f t="shared" ca="1" si="146"/>
        <v/>
      </c>
      <c r="CS597" s="17" t="str">
        <f t="shared" ca="1" si="147"/>
        <v/>
      </c>
      <c r="CT597" s="17" t="str">
        <f t="shared" ca="1" si="147"/>
        <v/>
      </c>
      <c r="CV597" s="118" t="str" cm="1">
        <f t="array" aca="1" ref="CV597" ca="1">IF($CN597&gt;$CV$6, "", IFERROR(INDEX($BO$4:$BV$4, $BN$4, MATCH($CK597, $BO$8:$BV$8, 0)), 0))</f>
        <v/>
      </c>
      <c r="CX597" s="118" t="str">
        <f t="shared" ca="1" si="148"/>
        <v/>
      </c>
    </row>
    <row r="598" spans="88:102" hidden="1" x14ac:dyDescent="0.25">
      <c r="CJ598" s="89">
        <f t="shared" ca="1" si="145"/>
        <v>45253</v>
      </c>
      <c r="CK598" s="17" t="str">
        <f t="shared" ca="1" si="143"/>
        <v>Thu</v>
      </c>
      <c r="CL598" s="118" cm="1">
        <f t="array" aca="1" ref="CL598" ca="1">IFERROR(INDEX($BO$6:$BV$6, $BN$6, MATCH($CK598, $BO$8:$BV$8, 0)), 0)</f>
        <v>0.28385416666666663</v>
      </c>
      <c r="CN598" s="6">
        <f t="shared" ca="1" si="149"/>
        <v>5</v>
      </c>
      <c r="CO598" s="118">
        <f ca="1">SUMIF($CN$9:$CN598, $CN598, $CL$9:$CL$9)</f>
        <v>113.54166666666728</v>
      </c>
      <c r="CP598" s="140" t="str">
        <f ca="1">IFERROR(INDEX('Current Jobs'!$W$11:$W$510, MATCH($CN598, 'Current Jobs'!$T$11:$T$510, 0)), "")</f>
        <v/>
      </c>
      <c r="CQ598" s="17" t="str">
        <f t="shared" ca="1" si="144"/>
        <v/>
      </c>
      <c r="CR598" s="17" t="str">
        <f t="shared" ca="1" si="146"/>
        <v/>
      </c>
      <c r="CS598" s="17" t="str">
        <f t="shared" ca="1" si="147"/>
        <v/>
      </c>
      <c r="CT598" s="17" t="str">
        <f t="shared" ca="1" si="147"/>
        <v/>
      </c>
      <c r="CV598" s="118" t="str" cm="1">
        <f t="array" aca="1" ref="CV598" ca="1">IF($CN598&gt;$CV$6, "", IFERROR(INDEX($BO$4:$BV$4, $BN$4, MATCH($CK598, $BO$8:$BV$8, 0)), 0))</f>
        <v/>
      </c>
      <c r="CX598" s="118" t="str">
        <f t="shared" ca="1" si="148"/>
        <v/>
      </c>
    </row>
    <row r="599" spans="88:102" hidden="1" x14ac:dyDescent="0.25">
      <c r="CJ599" s="89">
        <f t="shared" ca="1" si="145"/>
        <v>45254</v>
      </c>
      <c r="CK599" s="17" t="str">
        <f t="shared" ca="1" si="143"/>
        <v>Fri</v>
      </c>
      <c r="CL599" s="118" cm="1">
        <f t="array" aca="1" ref="CL599" ca="1">IFERROR(INDEX($BO$6:$BV$6, $BN$6, MATCH($CK599, $BO$8:$BV$8, 0)), 0)</f>
        <v>0.28385416666666663</v>
      </c>
      <c r="CN599" s="6">
        <f t="shared" ca="1" si="149"/>
        <v>5</v>
      </c>
      <c r="CO599" s="118">
        <f ca="1">SUMIF($CN$9:$CN599, $CN599, $CL$9:$CL$9)</f>
        <v>113.82552083333395</v>
      </c>
      <c r="CP599" s="140" t="str">
        <f ca="1">IFERROR(INDEX('Current Jobs'!$W$11:$W$510, MATCH($CN599, 'Current Jobs'!$T$11:$T$510, 0)), "")</f>
        <v/>
      </c>
      <c r="CQ599" s="17" t="str">
        <f t="shared" ca="1" si="144"/>
        <v/>
      </c>
      <c r="CR599" s="17" t="str">
        <f t="shared" ca="1" si="146"/>
        <v/>
      </c>
      <c r="CS599" s="17" t="str">
        <f t="shared" ca="1" si="147"/>
        <v/>
      </c>
      <c r="CT599" s="17" t="str">
        <f t="shared" ca="1" si="147"/>
        <v/>
      </c>
      <c r="CV599" s="118" t="str" cm="1">
        <f t="array" aca="1" ref="CV599" ca="1">IF($CN599&gt;$CV$6, "", IFERROR(INDEX($BO$4:$BV$4, $BN$4, MATCH($CK599, $BO$8:$BV$8, 0)), 0))</f>
        <v/>
      </c>
      <c r="CX599" s="118" t="str">
        <f t="shared" ca="1" si="148"/>
        <v/>
      </c>
    </row>
    <row r="600" spans="88:102" hidden="1" x14ac:dyDescent="0.25">
      <c r="CJ600" s="89">
        <f t="shared" ca="1" si="145"/>
        <v>45255</v>
      </c>
      <c r="CK600" s="17" t="str">
        <f t="shared" ca="1" si="143"/>
        <v>Sat</v>
      </c>
      <c r="CL600" s="118" cm="1">
        <f t="array" aca="1" ref="CL600" ca="1">IFERROR(INDEX($BO$6:$BV$6, $BN$6, MATCH($CK600, $BO$8:$BV$8, 0)), 0)</f>
        <v>0</v>
      </c>
      <c r="CN600" s="6">
        <f t="shared" ca="1" si="149"/>
        <v>5</v>
      </c>
      <c r="CO600" s="118">
        <f ca="1">SUMIF($CN$9:$CN600, $CN600, $CL$9:$CL$9)</f>
        <v>113.82552083333395</v>
      </c>
      <c r="CP600" s="140" t="str">
        <f ca="1">IFERROR(INDEX('Current Jobs'!$W$11:$W$510, MATCH($CN600, 'Current Jobs'!$T$11:$T$510, 0)), "")</f>
        <v/>
      </c>
      <c r="CQ600" s="17" t="str">
        <f t="shared" ca="1" si="144"/>
        <v/>
      </c>
      <c r="CR600" s="17" t="str">
        <f t="shared" ca="1" si="146"/>
        <v/>
      </c>
      <c r="CS600" s="17" t="str">
        <f t="shared" ca="1" si="147"/>
        <v/>
      </c>
      <c r="CT600" s="17" t="str">
        <f t="shared" ca="1" si="147"/>
        <v/>
      </c>
      <c r="CV600" s="118" t="str" cm="1">
        <f t="array" aca="1" ref="CV600" ca="1">IF($CN600&gt;$CV$6, "", IFERROR(INDEX($BO$4:$BV$4, $BN$4, MATCH($CK600, $BO$8:$BV$8, 0)), 0))</f>
        <v/>
      </c>
      <c r="CX600" s="118" t="str">
        <f t="shared" ca="1" si="148"/>
        <v/>
      </c>
    </row>
    <row r="601" spans="88:102" hidden="1" x14ac:dyDescent="0.25">
      <c r="CJ601" s="89">
        <f t="shared" ca="1" si="145"/>
        <v>45256</v>
      </c>
      <c r="CK601" s="17" t="str">
        <f t="shared" ca="1" si="143"/>
        <v>Sun</v>
      </c>
      <c r="CL601" s="118" cm="1">
        <f t="array" aca="1" ref="CL601" ca="1">IFERROR(INDEX($BO$6:$BV$6, $BN$6, MATCH($CK601, $BO$8:$BV$8, 0)), 0)</f>
        <v>0</v>
      </c>
      <c r="CN601" s="6">
        <f t="shared" ca="1" si="149"/>
        <v>5</v>
      </c>
      <c r="CO601" s="118">
        <f ca="1">SUMIF($CN$9:$CN601, $CN601, $CL$9:$CL$9)</f>
        <v>113.82552083333395</v>
      </c>
      <c r="CP601" s="140" t="str">
        <f ca="1">IFERROR(INDEX('Current Jobs'!$W$11:$W$510, MATCH($CN601, 'Current Jobs'!$T$11:$T$510, 0)), "")</f>
        <v/>
      </c>
      <c r="CQ601" s="17" t="str">
        <f t="shared" ca="1" si="144"/>
        <v/>
      </c>
      <c r="CR601" s="17" t="str">
        <f t="shared" ca="1" si="146"/>
        <v/>
      </c>
      <c r="CS601" s="17" t="str">
        <f t="shared" ca="1" si="147"/>
        <v/>
      </c>
      <c r="CT601" s="17" t="str">
        <f t="shared" ca="1" si="147"/>
        <v/>
      </c>
      <c r="CV601" s="118" t="str" cm="1">
        <f t="array" aca="1" ref="CV601" ca="1">IF($CN601&gt;$CV$6, "", IFERROR(INDEX($BO$4:$BV$4, $BN$4, MATCH($CK601, $BO$8:$BV$8, 0)), 0))</f>
        <v/>
      </c>
      <c r="CX601" s="118" t="str">
        <f t="shared" ca="1" si="148"/>
        <v/>
      </c>
    </row>
    <row r="602" spans="88:102" hidden="1" x14ac:dyDescent="0.25">
      <c r="CJ602" s="89">
        <f t="shared" ca="1" si="145"/>
        <v>45257</v>
      </c>
      <c r="CK602" s="17" t="str">
        <f t="shared" ca="1" si="143"/>
        <v>Mon</v>
      </c>
      <c r="CL602" s="118" cm="1">
        <f t="array" aca="1" ref="CL602" ca="1">IFERROR(INDEX($BO$6:$BV$6, $BN$6, MATCH($CK602, $BO$8:$BV$8, 0)), 0)</f>
        <v>0.28385416666666663</v>
      </c>
      <c r="CN602" s="6">
        <f t="shared" ca="1" si="149"/>
        <v>5</v>
      </c>
      <c r="CO602" s="118">
        <f ca="1">SUMIF($CN$9:$CN602, $CN602, $CL$9:$CL$9)</f>
        <v>114.10937500000063</v>
      </c>
      <c r="CP602" s="140" t="str">
        <f ca="1">IFERROR(INDEX('Current Jobs'!$W$11:$W$510, MATCH($CN602, 'Current Jobs'!$T$11:$T$510, 0)), "")</f>
        <v/>
      </c>
      <c r="CQ602" s="17" t="str">
        <f t="shared" ca="1" si="144"/>
        <v/>
      </c>
      <c r="CR602" s="17" t="str">
        <f t="shared" ca="1" si="146"/>
        <v/>
      </c>
      <c r="CS602" s="17" t="str">
        <f t="shared" ca="1" si="147"/>
        <v/>
      </c>
      <c r="CT602" s="17" t="str">
        <f t="shared" ca="1" si="147"/>
        <v/>
      </c>
      <c r="CV602" s="118" t="str" cm="1">
        <f t="array" aca="1" ref="CV602" ca="1">IF($CN602&gt;$CV$6, "", IFERROR(INDEX($BO$4:$BV$4, $BN$4, MATCH($CK602, $BO$8:$BV$8, 0)), 0))</f>
        <v/>
      </c>
      <c r="CX602" s="118" t="str">
        <f t="shared" ca="1" si="148"/>
        <v/>
      </c>
    </row>
    <row r="603" spans="88:102" hidden="1" x14ac:dyDescent="0.25">
      <c r="CJ603" s="89">
        <f t="shared" ca="1" si="145"/>
        <v>45258</v>
      </c>
      <c r="CK603" s="17" t="str">
        <f t="shared" ca="1" si="143"/>
        <v>Tue</v>
      </c>
      <c r="CL603" s="118" cm="1">
        <f t="array" aca="1" ref="CL603" ca="1">IFERROR(INDEX($BO$6:$BV$6, $BN$6, MATCH($CK603, $BO$8:$BV$8, 0)), 0)</f>
        <v>0.28385416666666663</v>
      </c>
      <c r="CN603" s="6">
        <f t="shared" ca="1" si="149"/>
        <v>5</v>
      </c>
      <c r="CO603" s="118">
        <f ca="1">SUMIF($CN$9:$CN603, $CN603, $CL$9:$CL$9)</f>
        <v>114.3932291666673</v>
      </c>
      <c r="CP603" s="140" t="str">
        <f ca="1">IFERROR(INDEX('Current Jobs'!$W$11:$W$510, MATCH($CN603, 'Current Jobs'!$T$11:$T$510, 0)), "")</f>
        <v/>
      </c>
      <c r="CQ603" s="17" t="str">
        <f t="shared" ca="1" si="144"/>
        <v/>
      </c>
      <c r="CR603" s="17" t="str">
        <f t="shared" ca="1" si="146"/>
        <v/>
      </c>
      <c r="CS603" s="17" t="str">
        <f t="shared" ca="1" si="147"/>
        <v/>
      </c>
      <c r="CT603" s="17" t="str">
        <f t="shared" ca="1" si="147"/>
        <v/>
      </c>
      <c r="CV603" s="118" t="str" cm="1">
        <f t="array" aca="1" ref="CV603" ca="1">IF($CN603&gt;$CV$6, "", IFERROR(INDEX($BO$4:$BV$4, $BN$4, MATCH($CK603, $BO$8:$BV$8, 0)), 0))</f>
        <v/>
      </c>
      <c r="CX603" s="118" t="str">
        <f t="shared" ca="1" si="148"/>
        <v/>
      </c>
    </row>
    <row r="604" spans="88:102" hidden="1" x14ac:dyDescent="0.25">
      <c r="CJ604" s="89">
        <f t="shared" ca="1" si="145"/>
        <v>45259</v>
      </c>
      <c r="CK604" s="17" t="str">
        <f t="shared" ca="1" si="143"/>
        <v>Wed</v>
      </c>
      <c r="CL604" s="118" cm="1">
        <f t="array" aca="1" ref="CL604" ca="1">IFERROR(INDEX($BO$6:$BV$6, $BN$6, MATCH($CK604, $BO$8:$BV$8, 0)), 0)</f>
        <v>0.28385416666666663</v>
      </c>
      <c r="CN604" s="6">
        <f t="shared" ca="1" si="149"/>
        <v>5</v>
      </c>
      <c r="CO604" s="118">
        <f ca="1">SUMIF($CN$9:$CN604, $CN604, $CL$9:$CL$9)</f>
        <v>114.67708333333397</v>
      </c>
      <c r="CP604" s="140" t="str">
        <f ca="1">IFERROR(INDEX('Current Jobs'!$W$11:$W$510, MATCH($CN604, 'Current Jobs'!$T$11:$T$510, 0)), "")</f>
        <v/>
      </c>
      <c r="CQ604" s="17" t="str">
        <f t="shared" ca="1" si="144"/>
        <v/>
      </c>
      <c r="CR604" s="17" t="str">
        <f t="shared" ca="1" si="146"/>
        <v/>
      </c>
      <c r="CS604" s="17" t="str">
        <f t="shared" ca="1" si="147"/>
        <v/>
      </c>
      <c r="CT604" s="17" t="str">
        <f t="shared" ca="1" si="147"/>
        <v/>
      </c>
      <c r="CV604" s="118" t="str" cm="1">
        <f t="array" aca="1" ref="CV604" ca="1">IF($CN604&gt;$CV$6, "", IFERROR(INDEX($BO$4:$BV$4, $BN$4, MATCH($CK604, $BO$8:$BV$8, 0)), 0))</f>
        <v/>
      </c>
      <c r="CX604" s="118" t="str">
        <f t="shared" ca="1" si="148"/>
        <v/>
      </c>
    </row>
    <row r="605" spans="88:102" hidden="1" x14ac:dyDescent="0.25">
      <c r="CJ605" s="89">
        <f t="shared" ca="1" si="145"/>
        <v>45260</v>
      </c>
      <c r="CK605" s="17" t="str">
        <f t="shared" ca="1" si="143"/>
        <v>Thu</v>
      </c>
      <c r="CL605" s="118" cm="1">
        <f t="array" aca="1" ref="CL605" ca="1">IFERROR(INDEX($BO$6:$BV$6, $BN$6, MATCH($CK605, $BO$8:$BV$8, 0)), 0)</f>
        <v>0.28385416666666663</v>
      </c>
      <c r="CN605" s="6">
        <f t="shared" ca="1" si="149"/>
        <v>5</v>
      </c>
      <c r="CO605" s="118">
        <f ca="1">SUMIF($CN$9:$CN605, $CN605, $CL$9:$CL$9)</f>
        <v>114.96093750000064</v>
      </c>
      <c r="CP605" s="140" t="str">
        <f ca="1">IFERROR(INDEX('Current Jobs'!$W$11:$W$510, MATCH($CN605, 'Current Jobs'!$T$11:$T$510, 0)), "")</f>
        <v/>
      </c>
      <c r="CQ605" s="17" t="str">
        <f t="shared" ca="1" si="144"/>
        <v/>
      </c>
      <c r="CR605" s="17" t="str">
        <f t="shared" ca="1" si="146"/>
        <v/>
      </c>
      <c r="CS605" s="17" t="str">
        <f t="shared" ca="1" si="147"/>
        <v/>
      </c>
      <c r="CT605" s="17" t="str">
        <f t="shared" ca="1" si="147"/>
        <v/>
      </c>
      <c r="CV605" s="118" t="str" cm="1">
        <f t="array" aca="1" ref="CV605" ca="1">IF($CN605&gt;$CV$6, "", IFERROR(INDEX($BO$4:$BV$4, $BN$4, MATCH($CK605, $BO$8:$BV$8, 0)), 0))</f>
        <v/>
      </c>
      <c r="CX605" s="118" t="str">
        <f t="shared" ca="1" si="148"/>
        <v/>
      </c>
    </row>
    <row r="606" spans="88:102" hidden="1" x14ac:dyDescent="0.25">
      <c r="CJ606" s="89">
        <f t="shared" ca="1" si="145"/>
        <v>45261</v>
      </c>
      <c r="CK606" s="17" t="str">
        <f t="shared" ca="1" si="143"/>
        <v>Fri</v>
      </c>
      <c r="CL606" s="118" cm="1">
        <f t="array" aca="1" ref="CL606" ca="1">IFERROR(INDEX($BO$6:$BV$6, $BN$6, MATCH($CK606, $BO$8:$BV$8, 0)), 0)</f>
        <v>0.28385416666666663</v>
      </c>
      <c r="CN606" s="6">
        <f t="shared" ca="1" si="149"/>
        <v>5</v>
      </c>
      <c r="CO606" s="118">
        <f ca="1">SUMIF($CN$9:$CN606, $CN606, $CL$9:$CL$9)</f>
        <v>115.24479166666731</v>
      </c>
      <c r="CP606" s="140" t="str">
        <f ca="1">IFERROR(INDEX('Current Jobs'!$W$11:$W$510, MATCH($CN606, 'Current Jobs'!$T$11:$T$510, 0)), "")</f>
        <v/>
      </c>
      <c r="CQ606" s="17" t="str">
        <f t="shared" ca="1" si="144"/>
        <v/>
      </c>
      <c r="CR606" s="17" t="str">
        <f t="shared" ca="1" si="146"/>
        <v/>
      </c>
      <c r="CS606" s="17" t="str">
        <f t="shared" ca="1" si="147"/>
        <v/>
      </c>
      <c r="CT606" s="17" t="str">
        <f t="shared" ca="1" si="147"/>
        <v/>
      </c>
      <c r="CV606" s="118" t="str" cm="1">
        <f t="array" aca="1" ref="CV606" ca="1">IF($CN606&gt;$CV$6, "", IFERROR(INDEX($BO$4:$BV$4, $BN$4, MATCH($CK606, $BO$8:$BV$8, 0)), 0))</f>
        <v/>
      </c>
      <c r="CX606" s="118" t="str">
        <f t="shared" ca="1" si="148"/>
        <v/>
      </c>
    </row>
    <row r="607" spans="88:102" hidden="1" x14ac:dyDescent="0.25">
      <c r="CJ607" s="89">
        <f t="shared" ca="1" si="145"/>
        <v>45262</v>
      </c>
      <c r="CK607" s="17" t="str">
        <f t="shared" ca="1" si="143"/>
        <v>Sat</v>
      </c>
      <c r="CL607" s="118" cm="1">
        <f t="array" aca="1" ref="CL607" ca="1">IFERROR(INDEX($BO$6:$BV$6, $BN$6, MATCH($CK607, $BO$8:$BV$8, 0)), 0)</f>
        <v>0</v>
      </c>
      <c r="CN607" s="6">
        <f t="shared" ca="1" si="149"/>
        <v>5</v>
      </c>
      <c r="CO607" s="118">
        <f ca="1">SUMIF($CN$9:$CN607, $CN607, $CL$9:$CL$9)</f>
        <v>115.24479166666731</v>
      </c>
      <c r="CP607" s="140" t="str">
        <f ca="1">IFERROR(INDEX('Current Jobs'!$W$11:$W$510, MATCH($CN607, 'Current Jobs'!$T$11:$T$510, 0)), "")</f>
        <v/>
      </c>
      <c r="CQ607" s="17" t="str">
        <f t="shared" ca="1" si="144"/>
        <v/>
      </c>
      <c r="CR607" s="17" t="str">
        <f t="shared" ca="1" si="146"/>
        <v/>
      </c>
      <c r="CS607" s="17" t="str">
        <f t="shared" ca="1" si="147"/>
        <v/>
      </c>
      <c r="CT607" s="17" t="str">
        <f t="shared" ca="1" si="147"/>
        <v/>
      </c>
      <c r="CV607" s="118" t="str" cm="1">
        <f t="array" aca="1" ref="CV607" ca="1">IF($CN607&gt;$CV$6, "", IFERROR(INDEX($BO$4:$BV$4, $BN$4, MATCH($CK607, $BO$8:$BV$8, 0)), 0))</f>
        <v/>
      </c>
      <c r="CX607" s="118" t="str">
        <f t="shared" ca="1" si="148"/>
        <v/>
      </c>
    </row>
    <row r="608" spans="88:102" hidden="1" x14ac:dyDescent="0.25">
      <c r="CJ608" s="89">
        <f t="shared" ca="1" si="145"/>
        <v>45263</v>
      </c>
      <c r="CK608" s="17" t="str">
        <f t="shared" ca="1" si="143"/>
        <v>Sun</v>
      </c>
      <c r="CL608" s="118" cm="1">
        <f t="array" aca="1" ref="CL608" ca="1">IFERROR(INDEX($BO$6:$BV$6, $BN$6, MATCH($CK608, $BO$8:$BV$8, 0)), 0)</f>
        <v>0</v>
      </c>
      <c r="CN608" s="6">
        <f t="shared" ca="1" si="149"/>
        <v>5</v>
      </c>
      <c r="CO608" s="118">
        <f ca="1">SUMIF($CN$9:$CN608, $CN608, $CL$9:$CL$9)</f>
        <v>115.24479166666731</v>
      </c>
      <c r="CP608" s="140" t="str">
        <f ca="1">IFERROR(INDEX('Current Jobs'!$W$11:$W$510, MATCH($CN608, 'Current Jobs'!$T$11:$T$510, 0)), "")</f>
        <v/>
      </c>
      <c r="CQ608" s="17" t="str">
        <f t="shared" ca="1" si="144"/>
        <v/>
      </c>
      <c r="CR608" s="17" t="str">
        <f t="shared" ca="1" si="146"/>
        <v/>
      </c>
      <c r="CS608" s="17" t="str">
        <f t="shared" ca="1" si="147"/>
        <v/>
      </c>
      <c r="CT608" s="17" t="str">
        <f t="shared" ca="1" si="147"/>
        <v/>
      </c>
      <c r="CV608" s="118" t="str" cm="1">
        <f t="array" aca="1" ref="CV608" ca="1">IF($CN608&gt;$CV$6, "", IFERROR(INDEX($BO$4:$BV$4, $BN$4, MATCH($CK608, $BO$8:$BV$8, 0)), 0))</f>
        <v/>
      </c>
      <c r="CX608" s="118" t="str">
        <f t="shared" ca="1" si="148"/>
        <v/>
      </c>
    </row>
    <row r="609" spans="88:102" hidden="1" x14ac:dyDescent="0.25">
      <c r="CJ609" s="89">
        <f t="shared" ca="1" si="145"/>
        <v>45264</v>
      </c>
      <c r="CK609" s="17" t="str">
        <f t="shared" ca="1" si="143"/>
        <v>Mon</v>
      </c>
      <c r="CL609" s="118" cm="1">
        <f t="array" aca="1" ref="CL609" ca="1">IFERROR(INDEX($BO$6:$BV$6, $BN$6, MATCH($CK609, $BO$8:$BV$8, 0)), 0)</f>
        <v>0.28385416666666663</v>
      </c>
      <c r="CN609" s="6">
        <f t="shared" ca="1" si="149"/>
        <v>5</v>
      </c>
      <c r="CO609" s="118">
        <f ca="1">SUMIF($CN$9:$CN609, $CN609, $CL$9:$CL$9)</f>
        <v>115.52864583333398</v>
      </c>
      <c r="CP609" s="140" t="str">
        <f ca="1">IFERROR(INDEX('Current Jobs'!$W$11:$W$510, MATCH($CN609, 'Current Jobs'!$T$11:$T$510, 0)), "")</f>
        <v/>
      </c>
      <c r="CQ609" s="17" t="str">
        <f t="shared" ca="1" si="144"/>
        <v/>
      </c>
      <c r="CR609" s="17" t="str">
        <f t="shared" ca="1" si="146"/>
        <v/>
      </c>
      <c r="CS609" s="17" t="str">
        <f t="shared" ca="1" si="147"/>
        <v/>
      </c>
      <c r="CT609" s="17" t="str">
        <f t="shared" ca="1" si="147"/>
        <v/>
      </c>
      <c r="CV609" s="118" t="str" cm="1">
        <f t="array" aca="1" ref="CV609" ca="1">IF($CN609&gt;$CV$6, "", IFERROR(INDEX($BO$4:$BV$4, $BN$4, MATCH($CK609, $BO$8:$BV$8, 0)), 0))</f>
        <v/>
      </c>
      <c r="CX609" s="118" t="str">
        <f t="shared" ca="1" si="148"/>
        <v/>
      </c>
    </row>
    <row r="610" spans="88:102" hidden="1" x14ac:dyDescent="0.25">
      <c r="CJ610" s="89">
        <f t="shared" ca="1" si="145"/>
        <v>45265</v>
      </c>
      <c r="CK610" s="17" t="str">
        <f t="shared" ca="1" si="143"/>
        <v>Tue</v>
      </c>
      <c r="CL610" s="118" cm="1">
        <f t="array" aca="1" ref="CL610" ca="1">IFERROR(INDEX($BO$6:$BV$6, $BN$6, MATCH($CK610, $BO$8:$BV$8, 0)), 0)</f>
        <v>0.28385416666666663</v>
      </c>
      <c r="CN610" s="6">
        <f t="shared" ca="1" si="149"/>
        <v>5</v>
      </c>
      <c r="CO610" s="118">
        <f ca="1">SUMIF($CN$9:$CN610, $CN610, $CL$9:$CL$9)</f>
        <v>115.81250000000065</v>
      </c>
      <c r="CP610" s="140" t="str">
        <f ca="1">IFERROR(INDEX('Current Jobs'!$W$11:$W$510, MATCH($CN610, 'Current Jobs'!$T$11:$T$510, 0)), "")</f>
        <v/>
      </c>
      <c r="CQ610" s="17" t="str">
        <f t="shared" ca="1" si="144"/>
        <v/>
      </c>
      <c r="CR610" s="17" t="str">
        <f t="shared" ca="1" si="146"/>
        <v/>
      </c>
      <c r="CS610" s="17" t="str">
        <f t="shared" ca="1" si="147"/>
        <v/>
      </c>
      <c r="CT610" s="17" t="str">
        <f t="shared" ca="1" si="147"/>
        <v/>
      </c>
      <c r="CV610" s="118" t="str" cm="1">
        <f t="array" aca="1" ref="CV610" ca="1">IF($CN610&gt;$CV$6, "", IFERROR(INDEX($BO$4:$BV$4, $BN$4, MATCH($CK610, $BO$8:$BV$8, 0)), 0))</f>
        <v/>
      </c>
      <c r="CX610" s="118" t="str">
        <f t="shared" ca="1" si="148"/>
        <v/>
      </c>
    </row>
    <row r="611" spans="88:102" hidden="1" x14ac:dyDescent="0.25">
      <c r="CJ611" s="89">
        <f t="shared" ca="1" si="145"/>
        <v>45266</v>
      </c>
      <c r="CK611" s="17" t="str">
        <f t="shared" ca="1" si="143"/>
        <v>Wed</v>
      </c>
      <c r="CL611" s="118" cm="1">
        <f t="array" aca="1" ref="CL611" ca="1">IFERROR(INDEX($BO$6:$BV$6, $BN$6, MATCH($CK611, $BO$8:$BV$8, 0)), 0)</f>
        <v>0.28385416666666663</v>
      </c>
      <c r="CN611" s="6">
        <f t="shared" ca="1" si="149"/>
        <v>5</v>
      </c>
      <c r="CO611" s="118">
        <f ca="1">SUMIF($CN$9:$CN611, $CN611, $CL$9:$CL$9)</f>
        <v>116.09635416666733</v>
      </c>
      <c r="CP611" s="140" t="str">
        <f ca="1">IFERROR(INDEX('Current Jobs'!$W$11:$W$510, MATCH($CN611, 'Current Jobs'!$T$11:$T$510, 0)), "")</f>
        <v/>
      </c>
      <c r="CQ611" s="17" t="str">
        <f t="shared" ca="1" si="144"/>
        <v/>
      </c>
      <c r="CR611" s="17" t="str">
        <f t="shared" ca="1" si="146"/>
        <v/>
      </c>
      <c r="CS611" s="17" t="str">
        <f t="shared" ca="1" si="147"/>
        <v/>
      </c>
      <c r="CT611" s="17" t="str">
        <f t="shared" ca="1" si="147"/>
        <v/>
      </c>
      <c r="CV611" s="118" t="str" cm="1">
        <f t="array" aca="1" ref="CV611" ca="1">IF($CN611&gt;$CV$6, "", IFERROR(INDEX($BO$4:$BV$4, $BN$4, MATCH($CK611, $BO$8:$BV$8, 0)), 0))</f>
        <v/>
      </c>
      <c r="CX611" s="118" t="str">
        <f t="shared" ca="1" si="148"/>
        <v/>
      </c>
    </row>
    <row r="612" spans="88:102" hidden="1" x14ac:dyDescent="0.25">
      <c r="CJ612" s="89">
        <f t="shared" ca="1" si="145"/>
        <v>45267</v>
      </c>
      <c r="CK612" s="17" t="str">
        <f t="shared" ca="1" si="143"/>
        <v>Thu</v>
      </c>
      <c r="CL612" s="118" cm="1">
        <f t="array" aca="1" ref="CL612" ca="1">IFERROR(INDEX($BO$6:$BV$6, $BN$6, MATCH($CK612, $BO$8:$BV$8, 0)), 0)</f>
        <v>0.28385416666666663</v>
      </c>
      <c r="CN612" s="6">
        <f t="shared" ca="1" si="149"/>
        <v>5</v>
      </c>
      <c r="CO612" s="118">
        <f ca="1">SUMIF($CN$9:$CN612, $CN612, $CL$9:$CL$9)</f>
        <v>116.380208333334</v>
      </c>
      <c r="CP612" s="140" t="str">
        <f ca="1">IFERROR(INDEX('Current Jobs'!$W$11:$W$510, MATCH($CN612, 'Current Jobs'!$T$11:$T$510, 0)), "")</f>
        <v/>
      </c>
      <c r="CQ612" s="17" t="str">
        <f t="shared" ca="1" si="144"/>
        <v/>
      </c>
      <c r="CR612" s="17" t="str">
        <f t="shared" ca="1" si="146"/>
        <v/>
      </c>
      <c r="CS612" s="17" t="str">
        <f t="shared" ca="1" si="147"/>
        <v/>
      </c>
      <c r="CT612" s="17" t="str">
        <f t="shared" ca="1" si="147"/>
        <v/>
      </c>
      <c r="CV612" s="118" t="str" cm="1">
        <f t="array" aca="1" ref="CV612" ca="1">IF($CN612&gt;$CV$6, "", IFERROR(INDEX($BO$4:$BV$4, $BN$4, MATCH($CK612, $BO$8:$BV$8, 0)), 0))</f>
        <v/>
      </c>
      <c r="CX612" s="118" t="str">
        <f t="shared" ca="1" si="148"/>
        <v/>
      </c>
    </row>
    <row r="613" spans="88:102" hidden="1" x14ac:dyDescent="0.25">
      <c r="CJ613" s="89">
        <f t="shared" ca="1" si="145"/>
        <v>45268</v>
      </c>
      <c r="CK613" s="17" t="str">
        <f t="shared" ca="1" si="143"/>
        <v>Fri</v>
      </c>
      <c r="CL613" s="118" cm="1">
        <f t="array" aca="1" ref="CL613" ca="1">IFERROR(INDEX($BO$6:$BV$6, $BN$6, MATCH($CK613, $BO$8:$BV$8, 0)), 0)</f>
        <v>0.28385416666666663</v>
      </c>
      <c r="CN613" s="6">
        <f t="shared" ca="1" si="149"/>
        <v>5</v>
      </c>
      <c r="CO613" s="118">
        <f ca="1">SUMIF($CN$9:$CN613, $CN613, $CL$9:$CL$9)</f>
        <v>116.66406250000067</v>
      </c>
      <c r="CP613" s="140" t="str">
        <f ca="1">IFERROR(INDEX('Current Jobs'!$W$11:$W$510, MATCH($CN613, 'Current Jobs'!$T$11:$T$510, 0)), "")</f>
        <v/>
      </c>
      <c r="CQ613" s="17" t="str">
        <f t="shared" ca="1" si="144"/>
        <v/>
      </c>
      <c r="CR613" s="17" t="str">
        <f t="shared" ca="1" si="146"/>
        <v/>
      </c>
      <c r="CS613" s="17" t="str">
        <f t="shared" ca="1" si="147"/>
        <v/>
      </c>
      <c r="CT613" s="17" t="str">
        <f t="shared" ca="1" si="147"/>
        <v/>
      </c>
      <c r="CV613" s="118" t="str" cm="1">
        <f t="array" aca="1" ref="CV613" ca="1">IF($CN613&gt;$CV$6, "", IFERROR(INDEX($BO$4:$BV$4, $BN$4, MATCH($CK613, $BO$8:$BV$8, 0)), 0))</f>
        <v/>
      </c>
      <c r="CX613" s="118" t="str">
        <f t="shared" ca="1" si="148"/>
        <v/>
      </c>
    </row>
    <row r="614" spans="88:102" hidden="1" x14ac:dyDescent="0.25">
      <c r="CJ614" s="89">
        <f t="shared" ca="1" si="145"/>
        <v>45269</v>
      </c>
      <c r="CK614" s="17" t="str">
        <f t="shared" ca="1" si="143"/>
        <v>Sat</v>
      </c>
      <c r="CL614" s="118" cm="1">
        <f t="array" aca="1" ref="CL614" ca="1">IFERROR(INDEX($BO$6:$BV$6, $BN$6, MATCH($CK614, $BO$8:$BV$8, 0)), 0)</f>
        <v>0</v>
      </c>
      <c r="CN614" s="6">
        <f t="shared" ca="1" si="149"/>
        <v>5</v>
      </c>
      <c r="CO614" s="118">
        <f ca="1">SUMIF($CN$9:$CN614, $CN614, $CL$9:$CL$9)</f>
        <v>116.66406250000067</v>
      </c>
      <c r="CP614" s="140" t="str">
        <f ca="1">IFERROR(INDEX('Current Jobs'!$W$11:$W$510, MATCH($CN614, 'Current Jobs'!$T$11:$T$510, 0)), "")</f>
        <v/>
      </c>
      <c r="CQ614" s="17" t="str">
        <f t="shared" ca="1" si="144"/>
        <v/>
      </c>
      <c r="CR614" s="17" t="str">
        <f t="shared" ca="1" si="146"/>
        <v/>
      </c>
      <c r="CS614" s="17" t="str">
        <f t="shared" ca="1" si="147"/>
        <v/>
      </c>
      <c r="CT614" s="17" t="str">
        <f t="shared" ca="1" si="147"/>
        <v/>
      </c>
      <c r="CV614" s="118" t="str" cm="1">
        <f t="array" aca="1" ref="CV614" ca="1">IF($CN614&gt;$CV$6, "", IFERROR(INDEX($BO$4:$BV$4, $BN$4, MATCH($CK614, $BO$8:$BV$8, 0)), 0))</f>
        <v/>
      </c>
      <c r="CX614" s="118" t="str">
        <f t="shared" ca="1" si="148"/>
        <v/>
      </c>
    </row>
    <row r="615" spans="88:102" hidden="1" x14ac:dyDescent="0.25">
      <c r="CJ615" s="89">
        <f t="shared" ca="1" si="145"/>
        <v>45270</v>
      </c>
      <c r="CK615" s="17" t="str">
        <f t="shared" ca="1" si="143"/>
        <v>Sun</v>
      </c>
      <c r="CL615" s="118" cm="1">
        <f t="array" aca="1" ref="CL615" ca="1">IFERROR(INDEX($BO$6:$BV$6, $BN$6, MATCH($CK615, $BO$8:$BV$8, 0)), 0)</f>
        <v>0</v>
      </c>
      <c r="CN615" s="6">
        <f t="shared" ca="1" si="149"/>
        <v>5</v>
      </c>
      <c r="CO615" s="118">
        <f ca="1">SUMIF($CN$9:$CN615, $CN615, $CL$9:$CL$9)</f>
        <v>116.66406250000067</v>
      </c>
      <c r="CP615" s="140" t="str">
        <f ca="1">IFERROR(INDEX('Current Jobs'!$W$11:$W$510, MATCH($CN615, 'Current Jobs'!$T$11:$T$510, 0)), "")</f>
        <v/>
      </c>
      <c r="CQ615" s="17" t="str">
        <f t="shared" ca="1" si="144"/>
        <v/>
      </c>
      <c r="CR615" s="17" t="str">
        <f t="shared" ca="1" si="146"/>
        <v/>
      </c>
      <c r="CS615" s="17" t="str">
        <f t="shared" ca="1" si="147"/>
        <v/>
      </c>
      <c r="CT615" s="17" t="str">
        <f t="shared" ca="1" si="147"/>
        <v/>
      </c>
      <c r="CV615" s="118" t="str" cm="1">
        <f t="array" aca="1" ref="CV615" ca="1">IF($CN615&gt;$CV$6, "", IFERROR(INDEX($BO$4:$BV$4, $BN$4, MATCH($CK615, $BO$8:$BV$8, 0)), 0))</f>
        <v/>
      </c>
      <c r="CX615" s="118" t="str">
        <f t="shared" ca="1" si="148"/>
        <v/>
      </c>
    </row>
    <row r="616" spans="88:102" hidden="1" x14ac:dyDescent="0.25">
      <c r="CJ616" s="89">
        <f t="shared" ca="1" si="145"/>
        <v>45271</v>
      </c>
      <c r="CK616" s="17" t="str">
        <f t="shared" ca="1" si="143"/>
        <v>Mon</v>
      </c>
      <c r="CL616" s="118" cm="1">
        <f t="array" aca="1" ref="CL616" ca="1">IFERROR(INDEX($BO$6:$BV$6, $BN$6, MATCH($CK616, $BO$8:$BV$8, 0)), 0)</f>
        <v>0.28385416666666663</v>
      </c>
      <c r="CN616" s="6">
        <f t="shared" ca="1" si="149"/>
        <v>5</v>
      </c>
      <c r="CO616" s="118">
        <f ca="1">SUMIF($CN$9:$CN616, $CN616, $CL$9:$CL$9)</f>
        <v>116.94791666666734</v>
      </c>
      <c r="CP616" s="140" t="str">
        <f ca="1">IFERROR(INDEX('Current Jobs'!$W$11:$W$510, MATCH($CN616, 'Current Jobs'!$T$11:$T$510, 0)), "")</f>
        <v/>
      </c>
      <c r="CQ616" s="17" t="str">
        <f t="shared" ca="1" si="144"/>
        <v/>
      </c>
      <c r="CR616" s="17" t="str">
        <f t="shared" ca="1" si="146"/>
        <v/>
      </c>
      <c r="CS616" s="17" t="str">
        <f t="shared" ca="1" si="147"/>
        <v/>
      </c>
      <c r="CT616" s="17" t="str">
        <f t="shared" ca="1" si="147"/>
        <v/>
      </c>
      <c r="CV616" s="118" t="str" cm="1">
        <f t="array" aca="1" ref="CV616" ca="1">IF($CN616&gt;$CV$6, "", IFERROR(INDEX($BO$4:$BV$4, $BN$4, MATCH($CK616, $BO$8:$BV$8, 0)), 0))</f>
        <v/>
      </c>
      <c r="CX616" s="118" t="str">
        <f t="shared" ca="1" si="148"/>
        <v/>
      </c>
    </row>
    <row r="617" spans="88:102" hidden="1" x14ac:dyDescent="0.25">
      <c r="CJ617" s="89">
        <f t="shared" ca="1" si="145"/>
        <v>45272</v>
      </c>
      <c r="CK617" s="17" t="str">
        <f t="shared" ca="1" si="143"/>
        <v>Tue</v>
      </c>
      <c r="CL617" s="118" cm="1">
        <f t="array" aca="1" ref="CL617" ca="1">IFERROR(INDEX($BO$6:$BV$6, $BN$6, MATCH($CK617, $BO$8:$BV$8, 0)), 0)</f>
        <v>0.28385416666666663</v>
      </c>
      <c r="CN617" s="6">
        <f t="shared" ca="1" si="149"/>
        <v>5</v>
      </c>
      <c r="CO617" s="118">
        <f ca="1">SUMIF($CN$9:$CN617, $CN617, $CL$9:$CL$9)</f>
        <v>117.23177083333401</v>
      </c>
      <c r="CP617" s="140" t="str">
        <f ca="1">IFERROR(INDEX('Current Jobs'!$W$11:$W$510, MATCH($CN617, 'Current Jobs'!$T$11:$T$510, 0)), "")</f>
        <v/>
      </c>
      <c r="CQ617" s="17" t="str">
        <f t="shared" ca="1" si="144"/>
        <v/>
      </c>
      <c r="CR617" s="17" t="str">
        <f t="shared" ca="1" si="146"/>
        <v/>
      </c>
      <c r="CS617" s="17" t="str">
        <f t="shared" ca="1" si="147"/>
        <v/>
      </c>
      <c r="CT617" s="17" t="str">
        <f t="shared" ca="1" si="147"/>
        <v/>
      </c>
      <c r="CV617" s="118" t="str" cm="1">
        <f t="array" aca="1" ref="CV617" ca="1">IF($CN617&gt;$CV$6, "", IFERROR(INDEX($BO$4:$BV$4, $BN$4, MATCH($CK617, $BO$8:$BV$8, 0)), 0))</f>
        <v/>
      </c>
      <c r="CX617" s="118" t="str">
        <f t="shared" ca="1" si="148"/>
        <v/>
      </c>
    </row>
    <row r="618" spans="88:102" hidden="1" x14ac:dyDescent="0.25">
      <c r="CJ618" s="89">
        <f t="shared" ca="1" si="145"/>
        <v>45273</v>
      </c>
      <c r="CK618" s="17" t="str">
        <f t="shared" ca="1" si="143"/>
        <v>Wed</v>
      </c>
      <c r="CL618" s="118" cm="1">
        <f t="array" aca="1" ref="CL618" ca="1">IFERROR(INDEX($BO$6:$BV$6, $BN$6, MATCH($CK618, $BO$8:$BV$8, 0)), 0)</f>
        <v>0.28385416666666663</v>
      </c>
      <c r="CN618" s="6">
        <f t="shared" ca="1" si="149"/>
        <v>5</v>
      </c>
      <c r="CO618" s="118">
        <f ca="1">SUMIF($CN$9:$CN618, $CN618, $CL$9:$CL$9)</f>
        <v>117.51562500000068</v>
      </c>
      <c r="CP618" s="140" t="str">
        <f ca="1">IFERROR(INDEX('Current Jobs'!$W$11:$W$510, MATCH($CN618, 'Current Jobs'!$T$11:$T$510, 0)), "")</f>
        <v/>
      </c>
      <c r="CQ618" s="17" t="str">
        <f t="shared" ca="1" si="144"/>
        <v/>
      </c>
      <c r="CR618" s="17" t="str">
        <f t="shared" ca="1" si="146"/>
        <v/>
      </c>
      <c r="CS618" s="17" t="str">
        <f t="shared" ca="1" si="147"/>
        <v/>
      </c>
      <c r="CT618" s="17" t="str">
        <f t="shared" ca="1" si="147"/>
        <v/>
      </c>
      <c r="CV618" s="118" t="str" cm="1">
        <f t="array" aca="1" ref="CV618" ca="1">IF($CN618&gt;$CV$6, "", IFERROR(INDEX($BO$4:$BV$4, $BN$4, MATCH($CK618, $BO$8:$BV$8, 0)), 0))</f>
        <v/>
      </c>
      <c r="CX618" s="118" t="str">
        <f t="shared" ca="1" si="148"/>
        <v/>
      </c>
    </row>
    <row r="619" spans="88:102" hidden="1" x14ac:dyDescent="0.25">
      <c r="CJ619" s="89">
        <f t="shared" ca="1" si="145"/>
        <v>45274</v>
      </c>
      <c r="CK619" s="17" t="str">
        <f t="shared" ca="1" si="143"/>
        <v>Thu</v>
      </c>
      <c r="CL619" s="118" cm="1">
        <f t="array" aca="1" ref="CL619" ca="1">IFERROR(INDEX($BO$6:$BV$6, $BN$6, MATCH($CK619, $BO$8:$BV$8, 0)), 0)</f>
        <v>0.28385416666666663</v>
      </c>
      <c r="CN619" s="6">
        <f t="shared" ca="1" si="149"/>
        <v>5</v>
      </c>
      <c r="CO619" s="118">
        <f ca="1">SUMIF($CN$9:$CN619, $CN619, $CL$9:$CL$9)</f>
        <v>117.79947916666735</v>
      </c>
      <c r="CP619" s="140" t="str">
        <f ca="1">IFERROR(INDEX('Current Jobs'!$W$11:$W$510, MATCH($CN619, 'Current Jobs'!$T$11:$T$510, 0)), "")</f>
        <v/>
      </c>
      <c r="CQ619" s="17" t="str">
        <f t="shared" ca="1" si="144"/>
        <v/>
      </c>
      <c r="CR619" s="17" t="str">
        <f t="shared" ca="1" si="146"/>
        <v/>
      </c>
      <c r="CS619" s="17" t="str">
        <f t="shared" ca="1" si="147"/>
        <v/>
      </c>
      <c r="CT619" s="17" t="str">
        <f t="shared" ca="1" si="147"/>
        <v/>
      </c>
      <c r="CV619" s="118" t="str" cm="1">
        <f t="array" aca="1" ref="CV619" ca="1">IF($CN619&gt;$CV$6, "", IFERROR(INDEX($BO$4:$BV$4, $BN$4, MATCH($CK619, $BO$8:$BV$8, 0)), 0))</f>
        <v/>
      </c>
      <c r="CX619" s="118" t="str">
        <f t="shared" ca="1" si="148"/>
        <v/>
      </c>
    </row>
    <row r="620" spans="88:102" hidden="1" x14ac:dyDescent="0.25">
      <c r="CJ620" s="89">
        <f t="shared" ca="1" si="145"/>
        <v>45275</v>
      </c>
      <c r="CK620" s="17" t="str">
        <f t="shared" ca="1" si="143"/>
        <v>Fri</v>
      </c>
      <c r="CL620" s="118" cm="1">
        <f t="array" aca="1" ref="CL620" ca="1">IFERROR(INDEX($BO$6:$BV$6, $BN$6, MATCH($CK620, $BO$8:$BV$8, 0)), 0)</f>
        <v>0.28385416666666663</v>
      </c>
      <c r="CN620" s="6">
        <f t="shared" ca="1" si="149"/>
        <v>5</v>
      </c>
      <c r="CO620" s="118">
        <f ca="1">SUMIF($CN$9:$CN620, $CN620, $CL$9:$CL$9)</f>
        <v>118.08333333333402</v>
      </c>
      <c r="CP620" s="140" t="str">
        <f ca="1">IFERROR(INDEX('Current Jobs'!$W$11:$W$510, MATCH($CN620, 'Current Jobs'!$T$11:$T$510, 0)), "")</f>
        <v/>
      </c>
      <c r="CQ620" s="17" t="str">
        <f t="shared" ca="1" si="144"/>
        <v/>
      </c>
      <c r="CR620" s="17" t="str">
        <f t="shared" ca="1" si="146"/>
        <v/>
      </c>
      <c r="CS620" s="17" t="str">
        <f t="shared" ca="1" si="147"/>
        <v/>
      </c>
      <c r="CT620" s="17" t="str">
        <f t="shared" ca="1" si="147"/>
        <v/>
      </c>
      <c r="CV620" s="118" t="str" cm="1">
        <f t="array" aca="1" ref="CV620" ca="1">IF($CN620&gt;$CV$6, "", IFERROR(INDEX($BO$4:$BV$4, $BN$4, MATCH($CK620, $BO$8:$BV$8, 0)), 0))</f>
        <v/>
      </c>
      <c r="CX620" s="118" t="str">
        <f t="shared" ca="1" si="148"/>
        <v/>
      </c>
    </row>
    <row r="621" spans="88:102" hidden="1" x14ac:dyDescent="0.25">
      <c r="CJ621" s="89">
        <f t="shared" ca="1" si="145"/>
        <v>45276</v>
      </c>
      <c r="CK621" s="17" t="str">
        <f t="shared" ca="1" si="143"/>
        <v>Sat</v>
      </c>
      <c r="CL621" s="118" cm="1">
        <f t="array" aca="1" ref="CL621" ca="1">IFERROR(INDEX($BO$6:$BV$6, $BN$6, MATCH($CK621, $BO$8:$BV$8, 0)), 0)</f>
        <v>0</v>
      </c>
      <c r="CN621" s="6">
        <f t="shared" ca="1" si="149"/>
        <v>5</v>
      </c>
      <c r="CO621" s="118">
        <f ca="1">SUMIF($CN$9:$CN621, $CN621, $CL$9:$CL$9)</f>
        <v>118.08333333333402</v>
      </c>
      <c r="CP621" s="140" t="str">
        <f ca="1">IFERROR(INDEX('Current Jobs'!$W$11:$W$510, MATCH($CN621, 'Current Jobs'!$T$11:$T$510, 0)), "")</f>
        <v/>
      </c>
      <c r="CQ621" s="17" t="str">
        <f t="shared" ca="1" si="144"/>
        <v/>
      </c>
      <c r="CR621" s="17" t="str">
        <f t="shared" ca="1" si="146"/>
        <v/>
      </c>
      <c r="CS621" s="17" t="str">
        <f t="shared" ca="1" si="147"/>
        <v/>
      </c>
      <c r="CT621" s="17" t="str">
        <f t="shared" ca="1" si="147"/>
        <v/>
      </c>
      <c r="CV621" s="118" t="str" cm="1">
        <f t="array" aca="1" ref="CV621" ca="1">IF($CN621&gt;$CV$6, "", IFERROR(INDEX($BO$4:$BV$4, $BN$4, MATCH($CK621, $BO$8:$BV$8, 0)), 0))</f>
        <v/>
      </c>
      <c r="CX621" s="118" t="str">
        <f t="shared" ca="1" si="148"/>
        <v/>
      </c>
    </row>
    <row r="622" spans="88:102" hidden="1" x14ac:dyDescent="0.25">
      <c r="CJ622" s="89">
        <f t="shared" ca="1" si="145"/>
        <v>45277</v>
      </c>
      <c r="CK622" s="17" t="str">
        <f t="shared" ca="1" si="143"/>
        <v>Sun</v>
      </c>
      <c r="CL622" s="118" cm="1">
        <f t="array" aca="1" ref="CL622" ca="1">IFERROR(INDEX($BO$6:$BV$6, $BN$6, MATCH($CK622, $BO$8:$BV$8, 0)), 0)</f>
        <v>0</v>
      </c>
      <c r="CN622" s="6">
        <f t="shared" ca="1" si="149"/>
        <v>5</v>
      </c>
      <c r="CO622" s="118">
        <f ca="1">SUMIF($CN$9:$CN622, $CN622, $CL$9:$CL$9)</f>
        <v>118.08333333333402</v>
      </c>
      <c r="CP622" s="140" t="str">
        <f ca="1">IFERROR(INDEX('Current Jobs'!$W$11:$W$510, MATCH($CN622, 'Current Jobs'!$T$11:$T$510, 0)), "")</f>
        <v/>
      </c>
      <c r="CQ622" s="17" t="str">
        <f t="shared" ca="1" si="144"/>
        <v/>
      </c>
      <c r="CR622" s="17" t="str">
        <f t="shared" ca="1" si="146"/>
        <v/>
      </c>
      <c r="CS622" s="17" t="str">
        <f t="shared" ca="1" si="147"/>
        <v/>
      </c>
      <c r="CT622" s="17" t="str">
        <f t="shared" ca="1" si="147"/>
        <v/>
      </c>
      <c r="CV622" s="118" t="str" cm="1">
        <f t="array" aca="1" ref="CV622" ca="1">IF($CN622&gt;$CV$6, "", IFERROR(INDEX($BO$4:$BV$4, $BN$4, MATCH($CK622, $BO$8:$BV$8, 0)), 0))</f>
        <v/>
      </c>
      <c r="CX622" s="118" t="str">
        <f t="shared" ca="1" si="148"/>
        <v/>
      </c>
    </row>
    <row r="623" spans="88:102" hidden="1" x14ac:dyDescent="0.25">
      <c r="CJ623" s="89">
        <f t="shared" ca="1" si="145"/>
        <v>45278</v>
      </c>
      <c r="CK623" s="17" t="str">
        <f t="shared" ca="1" si="143"/>
        <v>Mon</v>
      </c>
      <c r="CL623" s="118" cm="1">
        <f t="array" aca="1" ref="CL623" ca="1">IFERROR(INDEX($BO$6:$BV$6, $BN$6, MATCH($CK623, $BO$8:$BV$8, 0)), 0)</f>
        <v>0.28385416666666663</v>
      </c>
      <c r="CN623" s="6">
        <f t="shared" ca="1" si="149"/>
        <v>5</v>
      </c>
      <c r="CO623" s="118">
        <f ca="1">SUMIF($CN$9:$CN623, $CN623, $CL$9:$CL$9)</f>
        <v>118.3671875000007</v>
      </c>
      <c r="CP623" s="140" t="str">
        <f ca="1">IFERROR(INDEX('Current Jobs'!$W$11:$W$510, MATCH($CN623, 'Current Jobs'!$T$11:$T$510, 0)), "")</f>
        <v/>
      </c>
      <c r="CQ623" s="17" t="str">
        <f t="shared" ca="1" si="144"/>
        <v/>
      </c>
      <c r="CR623" s="17" t="str">
        <f t="shared" ca="1" si="146"/>
        <v/>
      </c>
      <c r="CS623" s="17" t="str">
        <f t="shared" ca="1" si="147"/>
        <v/>
      </c>
      <c r="CT623" s="17" t="str">
        <f t="shared" ca="1" si="147"/>
        <v/>
      </c>
      <c r="CV623" s="118" t="str" cm="1">
        <f t="array" aca="1" ref="CV623" ca="1">IF($CN623&gt;$CV$6, "", IFERROR(INDEX($BO$4:$BV$4, $BN$4, MATCH($CK623, $BO$8:$BV$8, 0)), 0))</f>
        <v/>
      </c>
      <c r="CX623" s="118" t="str">
        <f t="shared" ca="1" si="148"/>
        <v/>
      </c>
    </row>
    <row r="624" spans="88:102" hidden="1" x14ac:dyDescent="0.25">
      <c r="CJ624" s="89">
        <f t="shared" ca="1" si="145"/>
        <v>45279</v>
      </c>
      <c r="CK624" s="17" t="str">
        <f t="shared" ca="1" si="143"/>
        <v>Tue</v>
      </c>
      <c r="CL624" s="118" cm="1">
        <f t="array" aca="1" ref="CL624" ca="1">IFERROR(INDEX($BO$6:$BV$6, $BN$6, MATCH($CK624, $BO$8:$BV$8, 0)), 0)</f>
        <v>0.28385416666666663</v>
      </c>
      <c r="CN624" s="6">
        <f t="shared" ca="1" si="149"/>
        <v>5</v>
      </c>
      <c r="CO624" s="118">
        <f ca="1">SUMIF($CN$9:$CN624, $CN624, $CL$9:$CL$9)</f>
        <v>118.65104166666737</v>
      </c>
      <c r="CP624" s="140" t="str">
        <f ca="1">IFERROR(INDEX('Current Jobs'!$W$11:$W$510, MATCH($CN624, 'Current Jobs'!$T$11:$T$510, 0)), "")</f>
        <v/>
      </c>
      <c r="CQ624" s="17" t="str">
        <f t="shared" ca="1" si="144"/>
        <v/>
      </c>
      <c r="CR624" s="17" t="str">
        <f t="shared" ca="1" si="146"/>
        <v/>
      </c>
      <c r="CS624" s="17" t="str">
        <f t="shared" ca="1" si="147"/>
        <v/>
      </c>
      <c r="CT624" s="17" t="str">
        <f t="shared" ca="1" si="147"/>
        <v/>
      </c>
      <c r="CV624" s="118" t="str" cm="1">
        <f t="array" aca="1" ref="CV624" ca="1">IF($CN624&gt;$CV$6, "", IFERROR(INDEX($BO$4:$BV$4, $BN$4, MATCH($CK624, $BO$8:$BV$8, 0)), 0))</f>
        <v/>
      </c>
      <c r="CX624" s="118" t="str">
        <f t="shared" ca="1" si="148"/>
        <v/>
      </c>
    </row>
    <row r="625" spans="88:102" hidden="1" x14ac:dyDescent="0.25">
      <c r="CJ625" s="89">
        <f t="shared" ca="1" si="145"/>
        <v>45280</v>
      </c>
      <c r="CK625" s="17" t="str">
        <f t="shared" ca="1" si="143"/>
        <v>Wed</v>
      </c>
      <c r="CL625" s="118" cm="1">
        <f t="array" aca="1" ref="CL625" ca="1">IFERROR(INDEX($BO$6:$BV$6, $BN$6, MATCH($CK625, $BO$8:$BV$8, 0)), 0)</f>
        <v>0.28385416666666663</v>
      </c>
      <c r="CN625" s="6">
        <f t="shared" ca="1" si="149"/>
        <v>5</v>
      </c>
      <c r="CO625" s="118">
        <f ca="1">SUMIF($CN$9:$CN625, $CN625, $CL$9:$CL$9)</f>
        <v>118.93489583333404</v>
      </c>
      <c r="CP625" s="140" t="str">
        <f ca="1">IFERROR(INDEX('Current Jobs'!$W$11:$W$510, MATCH($CN625, 'Current Jobs'!$T$11:$T$510, 0)), "")</f>
        <v/>
      </c>
      <c r="CQ625" s="17" t="str">
        <f t="shared" ca="1" si="144"/>
        <v/>
      </c>
      <c r="CR625" s="17" t="str">
        <f t="shared" ca="1" si="146"/>
        <v/>
      </c>
      <c r="CS625" s="17" t="str">
        <f t="shared" ca="1" si="147"/>
        <v/>
      </c>
      <c r="CT625" s="17" t="str">
        <f t="shared" ca="1" si="147"/>
        <v/>
      </c>
      <c r="CV625" s="118" t="str" cm="1">
        <f t="array" aca="1" ref="CV625" ca="1">IF($CN625&gt;$CV$6, "", IFERROR(INDEX($BO$4:$BV$4, $BN$4, MATCH($CK625, $BO$8:$BV$8, 0)), 0))</f>
        <v/>
      </c>
      <c r="CX625" s="118" t="str">
        <f t="shared" ca="1" si="148"/>
        <v/>
      </c>
    </row>
    <row r="626" spans="88:102" hidden="1" x14ac:dyDescent="0.25">
      <c r="CJ626" s="89">
        <f t="shared" ca="1" si="145"/>
        <v>45281</v>
      </c>
      <c r="CK626" s="17" t="str">
        <f t="shared" ca="1" si="143"/>
        <v>Thu</v>
      </c>
      <c r="CL626" s="118" cm="1">
        <f t="array" aca="1" ref="CL626" ca="1">IFERROR(INDEX($BO$6:$BV$6, $BN$6, MATCH($CK626, $BO$8:$BV$8, 0)), 0)</f>
        <v>0.28385416666666663</v>
      </c>
      <c r="CN626" s="6">
        <f t="shared" ca="1" si="149"/>
        <v>5</v>
      </c>
      <c r="CO626" s="118">
        <f ca="1">SUMIF($CN$9:$CN626, $CN626, $CL$9:$CL$9)</f>
        <v>119.21875000000071</v>
      </c>
      <c r="CP626" s="140" t="str">
        <f ca="1">IFERROR(INDEX('Current Jobs'!$W$11:$W$510, MATCH($CN626, 'Current Jobs'!$T$11:$T$510, 0)), "")</f>
        <v/>
      </c>
      <c r="CQ626" s="17" t="str">
        <f t="shared" ca="1" si="144"/>
        <v/>
      </c>
      <c r="CR626" s="17" t="str">
        <f t="shared" ca="1" si="146"/>
        <v/>
      </c>
      <c r="CS626" s="17" t="str">
        <f t="shared" ca="1" si="147"/>
        <v/>
      </c>
      <c r="CT626" s="17" t="str">
        <f t="shared" ca="1" si="147"/>
        <v/>
      </c>
      <c r="CV626" s="118" t="str" cm="1">
        <f t="array" aca="1" ref="CV626" ca="1">IF($CN626&gt;$CV$6, "", IFERROR(INDEX($BO$4:$BV$4, $BN$4, MATCH($CK626, $BO$8:$BV$8, 0)), 0))</f>
        <v/>
      </c>
      <c r="CX626" s="118" t="str">
        <f t="shared" ca="1" si="148"/>
        <v/>
      </c>
    </row>
    <row r="627" spans="88:102" hidden="1" x14ac:dyDescent="0.25">
      <c r="CJ627" s="89">
        <f t="shared" ca="1" si="145"/>
        <v>45282</v>
      </c>
      <c r="CK627" s="17" t="str">
        <f t="shared" ca="1" si="143"/>
        <v>Fri</v>
      </c>
      <c r="CL627" s="118" cm="1">
        <f t="array" aca="1" ref="CL627" ca="1">IFERROR(INDEX($BO$6:$BV$6, $BN$6, MATCH($CK627, $BO$8:$BV$8, 0)), 0)</f>
        <v>0.28385416666666663</v>
      </c>
      <c r="CN627" s="6">
        <f t="shared" ca="1" si="149"/>
        <v>5</v>
      </c>
      <c r="CO627" s="118">
        <f ca="1">SUMIF($CN$9:$CN627, $CN627, $CL$9:$CL$9)</f>
        <v>119.50260416666738</v>
      </c>
      <c r="CP627" s="140" t="str">
        <f ca="1">IFERROR(INDEX('Current Jobs'!$W$11:$W$510, MATCH($CN627, 'Current Jobs'!$T$11:$T$510, 0)), "")</f>
        <v/>
      </c>
      <c r="CQ627" s="17" t="str">
        <f t="shared" ca="1" si="144"/>
        <v/>
      </c>
      <c r="CR627" s="17" t="str">
        <f t="shared" ca="1" si="146"/>
        <v/>
      </c>
      <c r="CS627" s="17" t="str">
        <f t="shared" ca="1" si="147"/>
        <v/>
      </c>
      <c r="CT627" s="17" t="str">
        <f t="shared" ca="1" si="147"/>
        <v/>
      </c>
      <c r="CV627" s="118" t="str" cm="1">
        <f t="array" aca="1" ref="CV627" ca="1">IF($CN627&gt;$CV$6, "", IFERROR(INDEX($BO$4:$BV$4, $BN$4, MATCH($CK627, $BO$8:$BV$8, 0)), 0))</f>
        <v/>
      </c>
      <c r="CX627" s="118" t="str">
        <f t="shared" ca="1" si="148"/>
        <v/>
      </c>
    </row>
    <row r="628" spans="88:102" hidden="1" x14ac:dyDescent="0.25">
      <c r="CJ628" s="89">
        <f t="shared" ca="1" si="145"/>
        <v>45283</v>
      </c>
      <c r="CK628" s="17" t="str">
        <f t="shared" ca="1" si="143"/>
        <v>Sat</v>
      </c>
      <c r="CL628" s="118" cm="1">
        <f t="array" aca="1" ref="CL628" ca="1">IFERROR(INDEX($BO$6:$BV$6, $BN$6, MATCH($CK628, $BO$8:$BV$8, 0)), 0)</f>
        <v>0</v>
      </c>
      <c r="CN628" s="6">
        <f t="shared" ca="1" si="149"/>
        <v>5</v>
      </c>
      <c r="CO628" s="118">
        <f ca="1">SUMIF($CN$9:$CN628, $CN628, $CL$9:$CL$9)</f>
        <v>119.50260416666738</v>
      </c>
      <c r="CP628" s="140" t="str">
        <f ca="1">IFERROR(INDEX('Current Jobs'!$W$11:$W$510, MATCH($CN628, 'Current Jobs'!$T$11:$T$510, 0)), "")</f>
        <v/>
      </c>
      <c r="CQ628" s="17" t="str">
        <f t="shared" ca="1" si="144"/>
        <v/>
      </c>
      <c r="CR628" s="17" t="str">
        <f t="shared" ca="1" si="146"/>
        <v/>
      </c>
      <c r="CS628" s="17" t="str">
        <f t="shared" ca="1" si="147"/>
        <v/>
      </c>
      <c r="CT628" s="17" t="str">
        <f t="shared" ca="1" si="147"/>
        <v/>
      </c>
      <c r="CV628" s="118" t="str" cm="1">
        <f t="array" aca="1" ref="CV628" ca="1">IF($CN628&gt;$CV$6, "", IFERROR(INDEX($BO$4:$BV$4, $BN$4, MATCH($CK628, $BO$8:$BV$8, 0)), 0))</f>
        <v/>
      </c>
      <c r="CX628" s="118" t="str">
        <f t="shared" ca="1" si="148"/>
        <v/>
      </c>
    </row>
    <row r="629" spans="88:102" hidden="1" x14ac:dyDescent="0.25">
      <c r="CJ629" s="89">
        <f t="shared" ca="1" si="145"/>
        <v>45284</v>
      </c>
      <c r="CK629" s="17" t="str">
        <f t="shared" ca="1" si="143"/>
        <v>Sun</v>
      </c>
      <c r="CL629" s="118" cm="1">
        <f t="array" aca="1" ref="CL629" ca="1">IFERROR(INDEX($BO$6:$BV$6, $BN$6, MATCH($CK629, $BO$8:$BV$8, 0)), 0)</f>
        <v>0</v>
      </c>
      <c r="CN629" s="6">
        <f t="shared" ca="1" si="149"/>
        <v>5</v>
      </c>
      <c r="CO629" s="118">
        <f ca="1">SUMIF($CN$9:$CN629, $CN629, $CL$9:$CL$9)</f>
        <v>119.50260416666738</v>
      </c>
      <c r="CP629" s="140" t="str">
        <f ca="1">IFERROR(INDEX('Current Jobs'!$W$11:$W$510, MATCH($CN629, 'Current Jobs'!$T$11:$T$510, 0)), "")</f>
        <v/>
      </c>
      <c r="CQ629" s="17" t="str">
        <f t="shared" ca="1" si="144"/>
        <v/>
      </c>
      <c r="CR629" s="17" t="str">
        <f t="shared" ca="1" si="146"/>
        <v/>
      </c>
      <c r="CS629" s="17" t="str">
        <f t="shared" ca="1" si="147"/>
        <v/>
      </c>
      <c r="CT629" s="17" t="str">
        <f t="shared" ca="1" si="147"/>
        <v/>
      </c>
      <c r="CV629" s="118" t="str" cm="1">
        <f t="array" aca="1" ref="CV629" ca="1">IF($CN629&gt;$CV$6, "", IFERROR(INDEX($BO$4:$BV$4, $BN$4, MATCH($CK629, $BO$8:$BV$8, 0)), 0))</f>
        <v/>
      </c>
      <c r="CX629" s="118" t="str">
        <f t="shared" ca="1" si="148"/>
        <v/>
      </c>
    </row>
    <row r="630" spans="88:102" hidden="1" x14ac:dyDescent="0.25">
      <c r="CJ630" s="89">
        <f t="shared" ca="1" si="145"/>
        <v>45285</v>
      </c>
      <c r="CK630" s="17" t="str">
        <f t="shared" ca="1" si="143"/>
        <v>Bank Hol</v>
      </c>
      <c r="CL630" s="118" cm="1">
        <f t="array" aca="1" ref="CL630" ca="1">IFERROR(INDEX($BO$6:$BV$6, $BN$6, MATCH($CK630, $BO$8:$BV$8, 0)), 0)</f>
        <v>0</v>
      </c>
      <c r="CN630" s="6">
        <f t="shared" ca="1" si="149"/>
        <v>5</v>
      </c>
      <c r="CO630" s="118">
        <f ca="1">SUMIF($CN$9:$CN630, $CN630, $CL$9:$CL$9)</f>
        <v>119.50260416666738</v>
      </c>
      <c r="CP630" s="140" t="str">
        <f ca="1">IFERROR(INDEX('Current Jobs'!$W$11:$W$510, MATCH($CN630, 'Current Jobs'!$T$11:$T$510, 0)), "")</f>
        <v/>
      </c>
      <c r="CQ630" s="17" t="str">
        <f t="shared" ca="1" si="144"/>
        <v/>
      </c>
      <c r="CR630" s="17" t="str">
        <f t="shared" ca="1" si="146"/>
        <v/>
      </c>
      <c r="CS630" s="17" t="str">
        <f t="shared" ca="1" si="147"/>
        <v/>
      </c>
      <c r="CT630" s="17" t="str">
        <f t="shared" ca="1" si="147"/>
        <v/>
      </c>
      <c r="CV630" s="118" t="str" cm="1">
        <f t="array" aca="1" ref="CV630" ca="1">IF($CN630&gt;$CV$6, "", IFERROR(INDEX($BO$4:$BV$4, $BN$4, MATCH($CK630, $BO$8:$BV$8, 0)), 0))</f>
        <v/>
      </c>
      <c r="CX630" s="118" t="str">
        <f t="shared" ca="1" si="148"/>
        <v/>
      </c>
    </row>
    <row r="631" spans="88:102" hidden="1" x14ac:dyDescent="0.25">
      <c r="CJ631" s="89">
        <f t="shared" ca="1" si="145"/>
        <v>45286</v>
      </c>
      <c r="CK631" s="17" t="str">
        <f t="shared" ca="1" si="143"/>
        <v>Bank Hol</v>
      </c>
      <c r="CL631" s="118" cm="1">
        <f t="array" aca="1" ref="CL631" ca="1">IFERROR(INDEX($BO$6:$BV$6, $BN$6, MATCH($CK631, $BO$8:$BV$8, 0)), 0)</f>
        <v>0</v>
      </c>
      <c r="CN631" s="6">
        <f t="shared" ca="1" si="149"/>
        <v>5</v>
      </c>
      <c r="CO631" s="118">
        <f ca="1">SUMIF($CN$9:$CN631, $CN631, $CL$9:$CL$9)</f>
        <v>119.50260416666738</v>
      </c>
      <c r="CP631" s="140" t="str">
        <f ca="1">IFERROR(INDEX('Current Jobs'!$W$11:$W$510, MATCH($CN631, 'Current Jobs'!$T$11:$T$510, 0)), "")</f>
        <v/>
      </c>
      <c r="CQ631" s="17" t="str">
        <f t="shared" ca="1" si="144"/>
        <v/>
      </c>
      <c r="CR631" s="17" t="str">
        <f t="shared" ca="1" si="146"/>
        <v/>
      </c>
      <c r="CS631" s="17" t="str">
        <f t="shared" ca="1" si="147"/>
        <v/>
      </c>
      <c r="CT631" s="17" t="str">
        <f t="shared" ca="1" si="147"/>
        <v/>
      </c>
      <c r="CV631" s="118" t="str" cm="1">
        <f t="array" aca="1" ref="CV631" ca="1">IF($CN631&gt;$CV$6, "", IFERROR(INDEX($BO$4:$BV$4, $BN$4, MATCH($CK631, $BO$8:$BV$8, 0)), 0))</f>
        <v/>
      </c>
      <c r="CX631" s="118" t="str">
        <f t="shared" ca="1" si="148"/>
        <v/>
      </c>
    </row>
    <row r="632" spans="88:102" hidden="1" x14ac:dyDescent="0.25">
      <c r="CJ632" s="89">
        <f t="shared" ca="1" si="145"/>
        <v>45287</v>
      </c>
      <c r="CK632" s="17" t="str">
        <f t="shared" ca="1" si="143"/>
        <v>Wed</v>
      </c>
      <c r="CL632" s="118" cm="1">
        <f t="array" aca="1" ref="CL632" ca="1">IFERROR(INDEX($BO$6:$BV$6, $BN$6, MATCH($CK632, $BO$8:$BV$8, 0)), 0)</f>
        <v>0.28385416666666663</v>
      </c>
      <c r="CN632" s="6">
        <f t="shared" ca="1" si="149"/>
        <v>5</v>
      </c>
      <c r="CO632" s="118">
        <f ca="1">SUMIF($CN$9:$CN632, $CN632, $CL$9:$CL$9)</f>
        <v>119.78645833333405</v>
      </c>
      <c r="CP632" s="140" t="str">
        <f ca="1">IFERROR(INDEX('Current Jobs'!$W$11:$W$510, MATCH($CN632, 'Current Jobs'!$T$11:$T$510, 0)), "")</f>
        <v/>
      </c>
      <c r="CQ632" s="17" t="str">
        <f t="shared" ca="1" si="144"/>
        <v/>
      </c>
      <c r="CR632" s="17" t="str">
        <f t="shared" ca="1" si="146"/>
        <v/>
      </c>
      <c r="CS632" s="17" t="str">
        <f t="shared" ca="1" si="147"/>
        <v/>
      </c>
      <c r="CT632" s="17" t="str">
        <f t="shared" ca="1" si="147"/>
        <v/>
      </c>
      <c r="CV632" s="118" t="str" cm="1">
        <f t="array" aca="1" ref="CV632" ca="1">IF($CN632&gt;$CV$6, "", IFERROR(INDEX($BO$4:$BV$4, $BN$4, MATCH($CK632, $BO$8:$BV$8, 0)), 0))</f>
        <v/>
      </c>
      <c r="CX632" s="118" t="str">
        <f t="shared" ca="1" si="148"/>
        <v/>
      </c>
    </row>
    <row r="633" spans="88:102" hidden="1" x14ac:dyDescent="0.25">
      <c r="CJ633" s="89">
        <f t="shared" ca="1" si="145"/>
        <v>45288</v>
      </c>
      <c r="CK633" s="17" t="str">
        <f t="shared" ca="1" si="143"/>
        <v>Thu</v>
      </c>
      <c r="CL633" s="118" cm="1">
        <f t="array" aca="1" ref="CL633" ca="1">IFERROR(INDEX($BO$6:$BV$6, $BN$6, MATCH($CK633, $BO$8:$BV$8, 0)), 0)</f>
        <v>0.28385416666666663</v>
      </c>
      <c r="CN633" s="6">
        <f t="shared" ca="1" si="149"/>
        <v>5</v>
      </c>
      <c r="CO633" s="118">
        <f ca="1">SUMIF($CN$9:$CN633, $CN633, $CL$9:$CL$9)</f>
        <v>120.07031250000072</v>
      </c>
      <c r="CP633" s="140" t="str">
        <f ca="1">IFERROR(INDEX('Current Jobs'!$W$11:$W$510, MATCH($CN633, 'Current Jobs'!$T$11:$T$510, 0)), "")</f>
        <v/>
      </c>
      <c r="CQ633" s="17" t="str">
        <f t="shared" ca="1" si="144"/>
        <v/>
      </c>
      <c r="CR633" s="17" t="str">
        <f t="shared" ca="1" si="146"/>
        <v/>
      </c>
      <c r="CS633" s="17" t="str">
        <f t="shared" ca="1" si="147"/>
        <v/>
      </c>
      <c r="CT633" s="17" t="str">
        <f t="shared" ca="1" si="147"/>
        <v/>
      </c>
      <c r="CV633" s="118" t="str" cm="1">
        <f t="array" aca="1" ref="CV633" ca="1">IF($CN633&gt;$CV$6, "", IFERROR(INDEX($BO$4:$BV$4, $BN$4, MATCH($CK633, $BO$8:$BV$8, 0)), 0))</f>
        <v/>
      </c>
      <c r="CX633" s="118" t="str">
        <f t="shared" ca="1" si="148"/>
        <v/>
      </c>
    </row>
    <row r="634" spans="88:102" hidden="1" x14ac:dyDescent="0.25">
      <c r="CJ634" s="89">
        <f t="shared" ca="1" si="145"/>
        <v>45289</v>
      </c>
      <c r="CK634" s="17" t="str">
        <f t="shared" ca="1" si="143"/>
        <v>Fri</v>
      </c>
      <c r="CL634" s="118" cm="1">
        <f t="array" aca="1" ref="CL634" ca="1">IFERROR(INDEX($BO$6:$BV$6, $BN$6, MATCH($CK634, $BO$8:$BV$8, 0)), 0)</f>
        <v>0.28385416666666663</v>
      </c>
      <c r="CN634" s="6">
        <f t="shared" ca="1" si="149"/>
        <v>5</v>
      </c>
      <c r="CO634" s="118">
        <f ca="1">SUMIF($CN$9:$CN634, $CN634, $CL$9:$CL$9)</f>
        <v>120.3541666666674</v>
      </c>
      <c r="CP634" s="140" t="str">
        <f ca="1">IFERROR(INDEX('Current Jobs'!$W$11:$W$510, MATCH($CN634, 'Current Jobs'!$T$11:$T$510, 0)), "")</f>
        <v/>
      </c>
      <c r="CQ634" s="17" t="str">
        <f t="shared" ca="1" si="144"/>
        <v/>
      </c>
      <c r="CR634" s="17" t="str">
        <f t="shared" ca="1" si="146"/>
        <v/>
      </c>
      <c r="CS634" s="17" t="str">
        <f t="shared" ca="1" si="147"/>
        <v/>
      </c>
      <c r="CT634" s="17" t="str">
        <f t="shared" ca="1" si="147"/>
        <v/>
      </c>
      <c r="CV634" s="118" t="str" cm="1">
        <f t="array" aca="1" ref="CV634" ca="1">IF($CN634&gt;$CV$6, "", IFERROR(INDEX($BO$4:$BV$4, $BN$4, MATCH($CK634, $BO$8:$BV$8, 0)), 0))</f>
        <v/>
      </c>
      <c r="CX634" s="118" t="str">
        <f t="shared" ca="1" si="148"/>
        <v/>
      </c>
    </row>
    <row r="635" spans="88:102" hidden="1" x14ac:dyDescent="0.25">
      <c r="CJ635" s="89">
        <f t="shared" ca="1" si="145"/>
        <v>45290</v>
      </c>
      <c r="CK635" s="17" t="str">
        <f t="shared" ca="1" si="143"/>
        <v>Sat</v>
      </c>
      <c r="CL635" s="118" cm="1">
        <f t="array" aca="1" ref="CL635" ca="1">IFERROR(INDEX($BO$6:$BV$6, $BN$6, MATCH($CK635, $BO$8:$BV$8, 0)), 0)</f>
        <v>0</v>
      </c>
      <c r="CN635" s="6">
        <f t="shared" ca="1" si="149"/>
        <v>5</v>
      </c>
      <c r="CO635" s="118">
        <f ca="1">SUMIF($CN$9:$CN635, $CN635, $CL$9:$CL$9)</f>
        <v>120.3541666666674</v>
      </c>
      <c r="CP635" s="140" t="str">
        <f ca="1">IFERROR(INDEX('Current Jobs'!$W$11:$W$510, MATCH($CN635, 'Current Jobs'!$T$11:$T$510, 0)), "")</f>
        <v/>
      </c>
      <c r="CQ635" s="17" t="str">
        <f t="shared" ca="1" si="144"/>
        <v/>
      </c>
      <c r="CR635" s="17" t="str">
        <f t="shared" ca="1" si="146"/>
        <v/>
      </c>
      <c r="CS635" s="17" t="str">
        <f t="shared" ca="1" si="147"/>
        <v/>
      </c>
      <c r="CT635" s="17" t="str">
        <f t="shared" ca="1" si="147"/>
        <v/>
      </c>
      <c r="CV635" s="118" t="str" cm="1">
        <f t="array" aca="1" ref="CV635" ca="1">IF($CN635&gt;$CV$6, "", IFERROR(INDEX($BO$4:$BV$4, $BN$4, MATCH($CK635, $BO$8:$BV$8, 0)), 0))</f>
        <v/>
      </c>
      <c r="CX635" s="118" t="str">
        <f t="shared" ca="1" si="148"/>
        <v/>
      </c>
    </row>
    <row r="636" spans="88:102" hidden="1" x14ac:dyDescent="0.25">
      <c r="CJ636" s="89">
        <f t="shared" ca="1" si="145"/>
        <v>45291</v>
      </c>
      <c r="CK636" s="17" t="str">
        <f t="shared" ca="1" si="143"/>
        <v>Sun</v>
      </c>
      <c r="CL636" s="118" cm="1">
        <f t="array" aca="1" ref="CL636" ca="1">IFERROR(INDEX($BO$6:$BV$6, $BN$6, MATCH($CK636, $BO$8:$BV$8, 0)), 0)</f>
        <v>0</v>
      </c>
      <c r="CN636" s="6">
        <f t="shared" ca="1" si="149"/>
        <v>5</v>
      </c>
      <c r="CO636" s="118">
        <f ca="1">SUMIF($CN$9:$CN636, $CN636, $CL$9:$CL$9)</f>
        <v>120.3541666666674</v>
      </c>
      <c r="CP636" s="140" t="str">
        <f ca="1">IFERROR(INDEX('Current Jobs'!$W$11:$W$510, MATCH($CN636, 'Current Jobs'!$T$11:$T$510, 0)), "")</f>
        <v/>
      </c>
      <c r="CQ636" s="17" t="str">
        <f t="shared" ca="1" si="144"/>
        <v/>
      </c>
      <c r="CR636" s="17" t="str">
        <f t="shared" ca="1" si="146"/>
        <v/>
      </c>
      <c r="CS636" s="17" t="str">
        <f t="shared" ca="1" si="147"/>
        <v/>
      </c>
      <c r="CT636" s="17" t="str">
        <f t="shared" ca="1" si="147"/>
        <v/>
      </c>
      <c r="CV636" s="118" t="str" cm="1">
        <f t="array" aca="1" ref="CV636" ca="1">IF($CN636&gt;$CV$6, "", IFERROR(INDEX($BO$4:$BV$4, $BN$4, MATCH($CK636, $BO$8:$BV$8, 0)), 0))</f>
        <v/>
      </c>
      <c r="CX636" s="118" t="str">
        <f t="shared" ca="1" si="148"/>
        <v/>
      </c>
    </row>
    <row r="637" spans="88:102" hidden="1" x14ac:dyDescent="0.25">
      <c r="CJ637" s="89">
        <f t="shared" ca="1" si="145"/>
        <v>45292</v>
      </c>
      <c r="CK637" s="17" t="str">
        <f t="shared" ca="1" si="143"/>
        <v>Bank Hol</v>
      </c>
      <c r="CL637" s="118" cm="1">
        <f t="array" aca="1" ref="CL637" ca="1">IFERROR(INDEX($BO$6:$BV$6, $BN$6, MATCH($CK637, $BO$8:$BV$8, 0)), 0)</f>
        <v>0</v>
      </c>
      <c r="CN637" s="6">
        <f t="shared" ca="1" si="149"/>
        <v>5</v>
      </c>
      <c r="CO637" s="118">
        <f ca="1">SUMIF($CN$9:$CN637, $CN637, $CL$9:$CL$9)</f>
        <v>120.3541666666674</v>
      </c>
      <c r="CP637" s="140" t="str">
        <f ca="1">IFERROR(INDEX('Current Jobs'!$W$11:$W$510, MATCH($CN637, 'Current Jobs'!$T$11:$T$510, 0)), "")</f>
        <v/>
      </c>
      <c r="CQ637" s="17" t="str">
        <f t="shared" ca="1" si="144"/>
        <v/>
      </c>
      <c r="CR637" s="17" t="str">
        <f t="shared" ca="1" si="146"/>
        <v/>
      </c>
      <c r="CS637" s="17" t="str">
        <f t="shared" ca="1" si="147"/>
        <v/>
      </c>
      <c r="CT637" s="17" t="str">
        <f t="shared" ca="1" si="147"/>
        <v/>
      </c>
      <c r="CV637" s="118" t="str" cm="1">
        <f t="array" aca="1" ref="CV637" ca="1">IF($CN637&gt;$CV$6, "", IFERROR(INDEX($BO$4:$BV$4, $BN$4, MATCH($CK637, $BO$8:$BV$8, 0)), 0))</f>
        <v/>
      </c>
      <c r="CX637" s="118" t="str">
        <f t="shared" ca="1" si="148"/>
        <v/>
      </c>
    </row>
    <row r="638" spans="88:102" hidden="1" x14ac:dyDescent="0.25">
      <c r="CJ638" s="89">
        <f t="shared" ca="1" si="145"/>
        <v>45293</v>
      </c>
      <c r="CK638" s="17" t="str">
        <f t="shared" ca="1" si="143"/>
        <v>Tue</v>
      </c>
      <c r="CL638" s="118" cm="1">
        <f t="array" aca="1" ref="CL638" ca="1">IFERROR(INDEX($BO$6:$BV$6, $BN$6, MATCH($CK638, $BO$8:$BV$8, 0)), 0)</f>
        <v>0.28385416666666663</v>
      </c>
      <c r="CN638" s="6">
        <f t="shared" ca="1" si="149"/>
        <v>5</v>
      </c>
      <c r="CO638" s="118">
        <f ca="1">SUMIF($CN$9:$CN638, $CN638, $CL$9:$CL$9)</f>
        <v>120.63802083333407</v>
      </c>
      <c r="CP638" s="140" t="str">
        <f ca="1">IFERROR(INDEX('Current Jobs'!$W$11:$W$510, MATCH($CN638, 'Current Jobs'!$T$11:$T$510, 0)), "")</f>
        <v/>
      </c>
      <c r="CQ638" s="17" t="str">
        <f t="shared" ca="1" si="144"/>
        <v/>
      </c>
      <c r="CR638" s="17" t="str">
        <f t="shared" ca="1" si="146"/>
        <v/>
      </c>
      <c r="CS638" s="17" t="str">
        <f t="shared" ca="1" si="147"/>
        <v/>
      </c>
      <c r="CT638" s="17" t="str">
        <f t="shared" ca="1" si="147"/>
        <v/>
      </c>
      <c r="CV638" s="118" t="str" cm="1">
        <f t="array" aca="1" ref="CV638" ca="1">IF($CN638&gt;$CV$6, "", IFERROR(INDEX($BO$4:$BV$4, $BN$4, MATCH($CK638, $BO$8:$BV$8, 0)), 0))</f>
        <v/>
      </c>
      <c r="CX638" s="118" t="str">
        <f t="shared" ca="1" si="148"/>
        <v/>
      </c>
    </row>
    <row r="639" spans="88:102" hidden="1" x14ac:dyDescent="0.25">
      <c r="CJ639" s="89">
        <f t="shared" ca="1" si="145"/>
        <v>45294</v>
      </c>
      <c r="CK639" s="17" t="str">
        <f t="shared" ca="1" si="143"/>
        <v>Wed</v>
      </c>
      <c r="CL639" s="118" cm="1">
        <f t="array" aca="1" ref="CL639" ca="1">IFERROR(INDEX($BO$6:$BV$6, $BN$6, MATCH($CK639, $BO$8:$BV$8, 0)), 0)</f>
        <v>0.28385416666666663</v>
      </c>
      <c r="CN639" s="6">
        <f t="shared" ca="1" si="149"/>
        <v>5</v>
      </c>
      <c r="CO639" s="118">
        <f ca="1">SUMIF($CN$9:$CN639, $CN639, $CL$9:$CL$9)</f>
        <v>120.92187500000074</v>
      </c>
      <c r="CP639" s="140" t="str">
        <f ca="1">IFERROR(INDEX('Current Jobs'!$W$11:$W$510, MATCH($CN639, 'Current Jobs'!$T$11:$T$510, 0)), "")</f>
        <v/>
      </c>
      <c r="CQ639" s="17" t="str">
        <f t="shared" ca="1" si="144"/>
        <v/>
      </c>
      <c r="CR639" s="17" t="str">
        <f t="shared" ca="1" si="146"/>
        <v/>
      </c>
      <c r="CS639" s="17" t="str">
        <f t="shared" ca="1" si="147"/>
        <v/>
      </c>
      <c r="CT639" s="17" t="str">
        <f t="shared" ca="1" si="147"/>
        <v/>
      </c>
      <c r="CV639" s="118" t="str" cm="1">
        <f t="array" aca="1" ref="CV639" ca="1">IF($CN639&gt;$CV$6, "", IFERROR(INDEX($BO$4:$BV$4, $BN$4, MATCH($CK639, $BO$8:$BV$8, 0)), 0))</f>
        <v/>
      </c>
      <c r="CX639" s="118" t="str">
        <f t="shared" ca="1" si="148"/>
        <v/>
      </c>
    </row>
    <row r="640" spans="88:102" hidden="1" x14ac:dyDescent="0.25">
      <c r="CJ640" s="89">
        <f t="shared" ca="1" si="145"/>
        <v>45295</v>
      </c>
      <c r="CK640" s="17" t="str">
        <f t="shared" ca="1" si="143"/>
        <v>Thu</v>
      </c>
      <c r="CL640" s="118" cm="1">
        <f t="array" aca="1" ref="CL640" ca="1">IFERROR(INDEX($BO$6:$BV$6, $BN$6, MATCH($CK640, $BO$8:$BV$8, 0)), 0)</f>
        <v>0.28385416666666663</v>
      </c>
      <c r="CN640" s="6">
        <f t="shared" ca="1" si="149"/>
        <v>5</v>
      </c>
      <c r="CO640" s="118">
        <f ca="1">SUMIF($CN$9:$CN640, $CN640, $CL$9:$CL$9)</f>
        <v>121.20572916666741</v>
      </c>
      <c r="CP640" s="140" t="str">
        <f ca="1">IFERROR(INDEX('Current Jobs'!$W$11:$W$510, MATCH($CN640, 'Current Jobs'!$T$11:$T$510, 0)), "")</f>
        <v/>
      </c>
      <c r="CQ640" s="17" t="str">
        <f t="shared" ca="1" si="144"/>
        <v/>
      </c>
      <c r="CR640" s="17" t="str">
        <f t="shared" ca="1" si="146"/>
        <v/>
      </c>
      <c r="CS640" s="17" t="str">
        <f t="shared" ca="1" si="147"/>
        <v/>
      </c>
      <c r="CT640" s="17" t="str">
        <f t="shared" ca="1" si="147"/>
        <v/>
      </c>
      <c r="CV640" s="118" t="str" cm="1">
        <f t="array" aca="1" ref="CV640" ca="1">IF($CN640&gt;$CV$6, "", IFERROR(INDEX($BO$4:$BV$4, $BN$4, MATCH($CK640, $BO$8:$BV$8, 0)), 0))</f>
        <v/>
      </c>
      <c r="CX640" s="118" t="str">
        <f t="shared" ca="1" si="148"/>
        <v/>
      </c>
    </row>
    <row r="641" spans="88:102" hidden="1" x14ac:dyDescent="0.25">
      <c r="CJ641" s="89">
        <f t="shared" ca="1" si="145"/>
        <v>45296</v>
      </c>
      <c r="CK641" s="17" t="str">
        <f t="shared" ca="1" si="143"/>
        <v>Fri</v>
      </c>
      <c r="CL641" s="118" cm="1">
        <f t="array" aca="1" ref="CL641" ca="1">IFERROR(INDEX($BO$6:$BV$6, $BN$6, MATCH($CK641, $BO$8:$BV$8, 0)), 0)</f>
        <v>0.28385416666666663</v>
      </c>
      <c r="CN641" s="6">
        <f t="shared" ca="1" si="149"/>
        <v>5</v>
      </c>
      <c r="CO641" s="118">
        <f ca="1">SUMIF($CN$9:$CN641, $CN641, $CL$9:$CL$9)</f>
        <v>121.48958333333408</v>
      </c>
      <c r="CP641" s="140" t="str">
        <f ca="1">IFERROR(INDEX('Current Jobs'!$W$11:$W$510, MATCH($CN641, 'Current Jobs'!$T$11:$T$510, 0)), "")</f>
        <v/>
      </c>
      <c r="CQ641" s="17" t="str">
        <f t="shared" ca="1" si="144"/>
        <v/>
      </c>
      <c r="CR641" s="17" t="str">
        <f t="shared" ca="1" si="146"/>
        <v/>
      </c>
      <c r="CS641" s="17" t="str">
        <f t="shared" ca="1" si="147"/>
        <v/>
      </c>
      <c r="CT641" s="17" t="str">
        <f t="shared" ca="1" si="147"/>
        <v/>
      </c>
      <c r="CV641" s="118" t="str" cm="1">
        <f t="array" aca="1" ref="CV641" ca="1">IF($CN641&gt;$CV$6, "", IFERROR(INDEX($BO$4:$BV$4, $BN$4, MATCH($CK641, $BO$8:$BV$8, 0)), 0))</f>
        <v/>
      </c>
      <c r="CX641" s="118" t="str">
        <f t="shared" ca="1" si="148"/>
        <v/>
      </c>
    </row>
    <row r="642" spans="88:102" hidden="1" x14ac:dyDescent="0.25">
      <c r="CJ642" s="89">
        <f t="shared" ca="1" si="145"/>
        <v>45297</v>
      </c>
      <c r="CK642" s="17" t="str">
        <f t="shared" ca="1" si="143"/>
        <v>Sat</v>
      </c>
      <c r="CL642" s="118" cm="1">
        <f t="array" aca="1" ref="CL642" ca="1">IFERROR(INDEX($BO$6:$BV$6, $BN$6, MATCH($CK642, $BO$8:$BV$8, 0)), 0)</f>
        <v>0</v>
      </c>
      <c r="CN642" s="6">
        <f t="shared" ca="1" si="149"/>
        <v>5</v>
      </c>
      <c r="CO642" s="118">
        <f ca="1">SUMIF($CN$9:$CN642, $CN642, $CL$9:$CL$9)</f>
        <v>121.48958333333408</v>
      </c>
      <c r="CP642" s="140" t="str">
        <f ca="1">IFERROR(INDEX('Current Jobs'!$W$11:$W$510, MATCH($CN642, 'Current Jobs'!$T$11:$T$510, 0)), "")</f>
        <v/>
      </c>
      <c r="CQ642" s="17" t="str">
        <f t="shared" ca="1" si="144"/>
        <v/>
      </c>
      <c r="CR642" s="17" t="str">
        <f t="shared" ca="1" si="146"/>
        <v/>
      </c>
      <c r="CS642" s="17" t="str">
        <f t="shared" ca="1" si="147"/>
        <v/>
      </c>
      <c r="CT642" s="17" t="str">
        <f t="shared" ca="1" si="147"/>
        <v/>
      </c>
      <c r="CV642" s="118" t="str" cm="1">
        <f t="array" aca="1" ref="CV642" ca="1">IF($CN642&gt;$CV$6, "", IFERROR(INDEX($BO$4:$BV$4, $BN$4, MATCH($CK642, $BO$8:$BV$8, 0)), 0))</f>
        <v/>
      </c>
      <c r="CX642" s="118" t="str">
        <f t="shared" ca="1" si="148"/>
        <v/>
      </c>
    </row>
    <row r="643" spans="88:102" hidden="1" x14ac:dyDescent="0.25">
      <c r="CJ643" s="89">
        <f t="shared" ca="1" si="145"/>
        <v>45298</v>
      </c>
      <c r="CK643" s="17" t="str">
        <f t="shared" ca="1" si="143"/>
        <v>Sun</v>
      </c>
      <c r="CL643" s="118" cm="1">
        <f t="array" aca="1" ref="CL643" ca="1">IFERROR(INDEX($BO$6:$BV$6, $BN$6, MATCH($CK643, $BO$8:$BV$8, 0)), 0)</f>
        <v>0</v>
      </c>
      <c r="CN643" s="6">
        <f t="shared" ca="1" si="149"/>
        <v>5</v>
      </c>
      <c r="CO643" s="118">
        <f ca="1">SUMIF($CN$9:$CN643, $CN643, $CL$9:$CL$9)</f>
        <v>121.48958333333408</v>
      </c>
      <c r="CP643" s="140" t="str">
        <f ca="1">IFERROR(INDEX('Current Jobs'!$W$11:$W$510, MATCH($CN643, 'Current Jobs'!$T$11:$T$510, 0)), "")</f>
        <v/>
      </c>
      <c r="CQ643" s="17" t="str">
        <f t="shared" ca="1" si="144"/>
        <v/>
      </c>
      <c r="CR643" s="17" t="str">
        <f t="shared" ca="1" si="146"/>
        <v/>
      </c>
      <c r="CS643" s="17" t="str">
        <f t="shared" ca="1" si="147"/>
        <v/>
      </c>
      <c r="CT643" s="17" t="str">
        <f t="shared" ca="1" si="147"/>
        <v/>
      </c>
      <c r="CV643" s="118" t="str" cm="1">
        <f t="array" aca="1" ref="CV643" ca="1">IF($CN643&gt;$CV$6, "", IFERROR(INDEX($BO$4:$BV$4, $BN$4, MATCH($CK643, $BO$8:$BV$8, 0)), 0))</f>
        <v/>
      </c>
      <c r="CX643" s="118" t="str">
        <f t="shared" ca="1" si="148"/>
        <v/>
      </c>
    </row>
    <row r="644" spans="88:102" hidden="1" x14ac:dyDescent="0.25">
      <c r="CJ644" s="89">
        <f t="shared" ca="1" si="145"/>
        <v>45299</v>
      </c>
      <c r="CK644" s="17" t="str">
        <f t="shared" ca="1" si="143"/>
        <v>Mon</v>
      </c>
      <c r="CL644" s="118" cm="1">
        <f t="array" aca="1" ref="CL644" ca="1">IFERROR(INDEX($BO$6:$BV$6, $BN$6, MATCH($CK644, $BO$8:$BV$8, 0)), 0)</f>
        <v>0.28385416666666663</v>
      </c>
      <c r="CN644" s="6">
        <f t="shared" ca="1" si="149"/>
        <v>5</v>
      </c>
      <c r="CO644" s="118">
        <f ca="1">SUMIF($CN$9:$CN644, $CN644, $CL$9:$CL$9)</f>
        <v>121.77343750000075</v>
      </c>
      <c r="CP644" s="140" t="str">
        <f ca="1">IFERROR(INDEX('Current Jobs'!$W$11:$W$510, MATCH($CN644, 'Current Jobs'!$T$11:$T$510, 0)), "")</f>
        <v/>
      </c>
      <c r="CQ644" s="17" t="str">
        <f t="shared" ca="1" si="144"/>
        <v/>
      </c>
      <c r="CR644" s="17" t="str">
        <f t="shared" ca="1" si="146"/>
        <v/>
      </c>
      <c r="CS644" s="17" t="str">
        <f t="shared" ca="1" si="147"/>
        <v/>
      </c>
      <c r="CT644" s="17" t="str">
        <f t="shared" ca="1" si="147"/>
        <v/>
      </c>
      <c r="CV644" s="118" t="str" cm="1">
        <f t="array" aca="1" ref="CV644" ca="1">IF($CN644&gt;$CV$6, "", IFERROR(INDEX($BO$4:$BV$4, $BN$4, MATCH($CK644, $BO$8:$BV$8, 0)), 0))</f>
        <v/>
      </c>
      <c r="CX644" s="118" t="str">
        <f t="shared" ca="1" si="148"/>
        <v/>
      </c>
    </row>
    <row r="645" spans="88:102" hidden="1" x14ac:dyDescent="0.25">
      <c r="CJ645" s="89">
        <f t="shared" ca="1" si="145"/>
        <v>45300</v>
      </c>
      <c r="CK645" s="17" t="str">
        <f t="shared" ca="1" si="143"/>
        <v>Tue</v>
      </c>
      <c r="CL645" s="118" cm="1">
        <f t="array" aca="1" ref="CL645" ca="1">IFERROR(INDEX($BO$6:$BV$6, $BN$6, MATCH($CK645, $BO$8:$BV$8, 0)), 0)</f>
        <v>0.28385416666666663</v>
      </c>
      <c r="CN645" s="6">
        <f t="shared" ca="1" si="149"/>
        <v>5</v>
      </c>
      <c r="CO645" s="118">
        <f ca="1">SUMIF($CN$9:$CN645, $CN645, $CL$9:$CL$9)</f>
        <v>122.05729166666742</v>
      </c>
      <c r="CP645" s="140" t="str">
        <f ca="1">IFERROR(INDEX('Current Jobs'!$W$11:$W$510, MATCH($CN645, 'Current Jobs'!$T$11:$T$510, 0)), "")</f>
        <v/>
      </c>
      <c r="CQ645" s="17" t="str">
        <f t="shared" ca="1" si="144"/>
        <v/>
      </c>
      <c r="CR645" s="17" t="str">
        <f t="shared" ca="1" si="146"/>
        <v/>
      </c>
      <c r="CS645" s="17" t="str">
        <f t="shared" ca="1" si="147"/>
        <v/>
      </c>
      <c r="CT645" s="17" t="str">
        <f t="shared" ca="1" si="147"/>
        <v/>
      </c>
      <c r="CV645" s="118" t="str" cm="1">
        <f t="array" aca="1" ref="CV645" ca="1">IF($CN645&gt;$CV$6, "", IFERROR(INDEX($BO$4:$BV$4, $BN$4, MATCH($CK645, $BO$8:$BV$8, 0)), 0))</f>
        <v/>
      </c>
      <c r="CX645" s="118" t="str">
        <f t="shared" ca="1" si="148"/>
        <v/>
      </c>
    </row>
    <row r="646" spans="88:102" hidden="1" x14ac:dyDescent="0.25">
      <c r="CJ646" s="89">
        <f t="shared" ca="1" si="145"/>
        <v>45301</v>
      </c>
      <c r="CK646" s="17" t="str">
        <f t="shared" ca="1" si="143"/>
        <v>Wed</v>
      </c>
      <c r="CL646" s="118" cm="1">
        <f t="array" aca="1" ref="CL646" ca="1">IFERROR(INDEX($BO$6:$BV$6, $BN$6, MATCH($CK646, $BO$8:$BV$8, 0)), 0)</f>
        <v>0.28385416666666663</v>
      </c>
      <c r="CN646" s="6">
        <f t="shared" ca="1" si="149"/>
        <v>5</v>
      </c>
      <c r="CO646" s="118">
        <f ca="1">SUMIF($CN$9:$CN646, $CN646, $CL$9:$CL$9)</f>
        <v>122.3411458333341</v>
      </c>
      <c r="CP646" s="140" t="str">
        <f ca="1">IFERROR(INDEX('Current Jobs'!$W$11:$W$510, MATCH($CN646, 'Current Jobs'!$T$11:$T$510, 0)), "")</f>
        <v/>
      </c>
      <c r="CQ646" s="17" t="str">
        <f t="shared" ca="1" si="144"/>
        <v/>
      </c>
      <c r="CR646" s="17" t="str">
        <f t="shared" ca="1" si="146"/>
        <v/>
      </c>
      <c r="CS646" s="17" t="str">
        <f t="shared" ca="1" si="147"/>
        <v/>
      </c>
      <c r="CT646" s="17" t="str">
        <f t="shared" ca="1" si="147"/>
        <v/>
      </c>
      <c r="CV646" s="118" t="str" cm="1">
        <f t="array" aca="1" ref="CV646" ca="1">IF($CN646&gt;$CV$6, "", IFERROR(INDEX($BO$4:$BV$4, $BN$4, MATCH($CK646, $BO$8:$BV$8, 0)), 0))</f>
        <v/>
      </c>
      <c r="CX646" s="118" t="str">
        <f t="shared" ca="1" si="148"/>
        <v/>
      </c>
    </row>
    <row r="647" spans="88:102" hidden="1" x14ac:dyDescent="0.25">
      <c r="CJ647" s="89">
        <f t="shared" ca="1" si="145"/>
        <v>45302</v>
      </c>
      <c r="CK647" s="17" t="str">
        <f t="shared" ca="1" si="143"/>
        <v>Thu</v>
      </c>
      <c r="CL647" s="118" cm="1">
        <f t="array" aca="1" ref="CL647" ca="1">IFERROR(INDEX($BO$6:$BV$6, $BN$6, MATCH($CK647, $BO$8:$BV$8, 0)), 0)</f>
        <v>0.28385416666666663</v>
      </c>
      <c r="CN647" s="6">
        <f t="shared" ca="1" si="149"/>
        <v>5</v>
      </c>
      <c r="CO647" s="118">
        <f ca="1">SUMIF($CN$9:$CN647, $CN647, $CL$9:$CL$9)</f>
        <v>122.62500000000077</v>
      </c>
      <c r="CP647" s="140" t="str">
        <f ca="1">IFERROR(INDEX('Current Jobs'!$W$11:$W$510, MATCH($CN647, 'Current Jobs'!$T$11:$T$510, 0)), "")</f>
        <v/>
      </c>
      <c r="CQ647" s="17" t="str">
        <f t="shared" ca="1" si="144"/>
        <v/>
      </c>
      <c r="CR647" s="17" t="str">
        <f t="shared" ca="1" si="146"/>
        <v/>
      </c>
      <c r="CS647" s="17" t="str">
        <f t="shared" ca="1" si="147"/>
        <v/>
      </c>
      <c r="CT647" s="17" t="str">
        <f t="shared" ca="1" si="147"/>
        <v/>
      </c>
      <c r="CV647" s="118" t="str" cm="1">
        <f t="array" aca="1" ref="CV647" ca="1">IF($CN647&gt;$CV$6, "", IFERROR(INDEX($BO$4:$BV$4, $BN$4, MATCH($CK647, $BO$8:$BV$8, 0)), 0))</f>
        <v/>
      </c>
      <c r="CX647" s="118" t="str">
        <f t="shared" ca="1" si="148"/>
        <v/>
      </c>
    </row>
    <row r="648" spans="88:102" hidden="1" x14ac:dyDescent="0.25">
      <c r="CJ648" s="89">
        <f t="shared" ca="1" si="145"/>
        <v>45303</v>
      </c>
      <c r="CK648" s="17" t="str">
        <f t="shared" ca="1" si="143"/>
        <v>Fri</v>
      </c>
      <c r="CL648" s="118" cm="1">
        <f t="array" aca="1" ref="CL648" ca="1">IFERROR(INDEX($BO$6:$BV$6, $BN$6, MATCH($CK648, $BO$8:$BV$8, 0)), 0)</f>
        <v>0.28385416666666663</v>
      </c>
      <c r="CN648" s="6">
        <f t="shared" ca="1" si="149"/>
        <v>5</v>
      </c>
      <c r="CO648" s="118">
        <f ca="1">SUMIF($CN$9:$CN648, $CN648, $CL$9:$CL$9)</f>
        <v>122.90885416666744</v>
      </c>
      <c r="CP648" s="140" t="str">
        <f ca="1">IFERROR(INDEX('Current Jobs'!$W$11:$W$510, MATCH($CN648, 'Current Jobs'!$T$11:$T$510, 0)), "")</f>
        <v/>
      </c>
      <c r="CQ648" s="17" t="str">
        <f t="shared" ca="1" si="144"/>
        <v/>
      </c>
      <c r="CR648" s="17" t="str">
        <f t="shared" ca="1" si="146"/>
        <v/>
      </c>
      <c r="CS648" s="17" t="str">
        <f t="shared" ca="1" si="147"/>
        <v/>
      </c>
      <c r="CT648" s="17" t="str">
        <f t="shared" ca="1" si="147"/>
        <v/>
      </c>
      <c r="CV648" s="118" t="str" cm="1">
        <f t="array" aca="1" ref="CV648" ca="1">IF($CN648&gt;$CV$6, "", IFERROR(INDEX($BO$4:$BV$4, $BN$4, MATCH($CK648, $BO$8:$BV$8, 0)), 0))</f>
        <v/>
      </c>
      <c r="CX648" s="118" t="str">
        <f t="shared" ca="1" si="148"/>
        <v/>
      </c>
    </row>
    <row r="649" spans="88:102" hidden="1" x14ac:dyDescent="0.25">
      <c r="CJ649" s="89">
        <f t="shared" ca="1" si="145"/>
        <v>45304</v>
      </c>
      <c r="CK649" s="17" t="str">
        <f t="shared" ref="CK649:CK712" ca="1" si="150">IF(COUNTIF($U$9:$U$32, $CJ649)&gt;0, $CK$2, IF(COUNTIF($BX$50:$BX$89, $CJ649)&gt;0, $BV$8, TEXT($CJ649, "ddd")))</f>
        <v>Sat</v>
      </c>
      <c r="CL649" s="118" cm="1">
        <f t="array" aca="1" ref="CL649" ca="1">IFERROR(INDEX($BO$6:$BV$6, $BN$6, MATCH($CK649, $BO$8:$BV$8, 0)), 0)</f>
        <v>0</v>
      </c>
      <c r="CN649" s="6">
        <f t="shared" ca="1" si="149"/>
        <v>5</v>
      </c>
      <c r="CO649" s="118">
        <f ca="1">SUMIF($CN$9:$CN649, $CN649, $CL$9:$CL$9)</f>
        <v>122.90885416666744</v>
      </c>
      <c r="CP649" s="140" t="str">
        <f ca="1">IFERROR(INDEX('Current Jobs'!$W$11:$W$510, MATCH($CN649, 'Current Jobs'!$T$11:$T$510, 0)), "")</f>
        <v/>
      </c>
      <c r="CQ649" s="17" t="str">
        <f t="shared" ref="CQ649:CQ712" ca="1" si="151">IF($CN649&gt;$CN648, $CQ$8, "")</f>
        <v/>
      </c>
      <c r="CR649" s="17" t="str">
        <f t="shared" ca="1" si="146"/>
        <v/>
      </c>
      <c r="CS649" s="17" t="str">
        <f t="shared" ca="1" si="147"/>
        <v/>
      </c>
      <c r="CT649" s="17" t="str">
        <f t="shared" ca="1" si="147"/>
        <v/>
      </c>
      <c r="CV649" s="118" t="str" cm="1">
        <f t="array" aca="1" ref="CV649" ca="1">IF($CN649&gt;$CV$6, "", IFERROR(INDEX($BO$4:$BV$4, $BN$4, MATCH($CK649, $BO$8:$BV$8, 0)), 0))</f>
        <v/>
      </c>
      <c r="CX649" s="118" t="str">
        <f t="shared" ca="1" si="148"/>
        <v/>
      </c>
    </row>
    <row r="650" spans="88:102" hidden="1" x14ac:dyDescent="0.25">
      <c r="CJ650" s="89">
        <f t="shared" ref="CJ650:CJ713" ca="1" si="152">CJ649+1</f>
        <v>45305</v>
      </c>
      <c r="CK650" s="17" t="str">
        <f t="shared" ca="1" si="150"/>
        <v>Sun</v>
      </c>
      <c r="CL650" s="118" cm="1">
        <f t="array" aca="1" ref="CL650" ca="1">IFERROR(INDEX($BO$6:$BV$6, $BN$6, MATCH($CK650, $BO$8:$BV$8, 0)), 0)</f>
        <v>0</v>
      </c>
      <c r="CN650" s="6">
        <f t="shared" ca="1" si="149"/>
        <v>5</v>
      </c>
      <c r="CO650" s="118">
        <f ca="1">SUMIF($CN$9:$CN650, $CN650, $CL$9:$CL$9)</f>
        <v>122.90885416666744</v>
      </c>
      <c r="CP650" s="140" t="str">
        <f ca="1">IFERROR(INDEX('Current Jobs'!$W$11:$W$510, MATCH($CN650, 'Current Jobs'!$T$11:$T$510, 0)), "")</f>
        <v/>
      </c>
      <c r="CQ650" s="17" t="str">
        <f t="shared" ca="1" si="151"/>
        <v/>
      </c>
      <c r="CR650" s="17" t="str">
        <f t="shared" ref="CR650:CR713" ca="1" si="153">IF($CN651&gt;$CN650, $CR$8, "")</f>
        <v/>
      </c>
      <c r="CS650" s="17" t="str">
        <f t="shared" ref="CS650:CT713" ca="1" si="154">IF(CQ650="", "", CONCATENATE($CN650, " - ", CQ650))</f>
        <v/>
      </c>
      <c r="CT650" s="17" t="str">
        <f t="shared" ca="1" si="154"/>
        <v/>
      </c>
      <c r="CV650" s="118" t="str" cm="1">
        <f t="array" aca="1" ref="CV650" ca="1">IF($CN650&gt;$CV$6, "", IFERROR(INDEX($BO$4:$BV$4, $BN$4, MATCH($CK650, $BO$8:$BV$8, 0)), 0))</f>
        <v/>
      </c>
      <c r="CX650" s="118" t="str">
        <f t="shared" ref="CX650:CX713" ca="1" si="155">IF($CN650&gt;$CV$6, "", $CL650)</f>
        <v/>
      </c>
    </row>
    <row r="651" spans="88:102" hidden="1" x14ac:dyDescent="0.25">
      <c r="CJ651" s="89">
        <f t="shared" ca="1" si="152"/>
        <v>45306</v>
      </c>
      <c r="CK651" s="17" t="str">
        <f t="shared" ca="1" si="150"/>
        <v>Mon</v>
      </c>
      <c r="CL651" s="118" cm="1">
        <f t="array" aca="1" ref="CL651" ca="1">IFERROR(INDEX($BO$6:$BV$6, $BN$6, MATCH($CK651, $BO$8:$BV$8, 0)), 0)</f>
        <v>0.28385416666666663</v>
      </c>
      <c r="CN651" s="6">
        <f t="shared" ca="1" si="149"/>
        <v>5</v>
      </c>
      <c r="CO651" s="118">
        <f ca="1">SUMIF($CN$9:$CN651, $CN651, $CL$9:$CL$9)</f>
        <v>123.19270833333411</v>
      </c>
      <c r="CP651" s="140" t="str">
        <f ca="1">IFERROR(INDEX('Current Jobs'!$W$11:$W$510, MATCH($CN651, 'Current Jobs'!$T$11:$T$510, 0)), "")</f>
        <v/>
      </c>
      <c r="CQ651" s="17" t="str">
        <f t="shared" ca="1" si="151"/>
        <v/>
      </c>
      <c r="CR651" s="17" t="str">
        <f t="shared" ca="1" si="153"/>
        <v/>
      </c>
      <c r="CS651" s="17" t="str">
        <f t="shared" ca="1" si="154"/>
        <v/>
      </c>
      <c r="CT651" s="17" t="str">
        <f t="shared" ca="1" si="154"/>
        <v/>
      </c>
      <c r="CV651" s="118" t="str" cm="1">
        <f t="array" aca="1" ref="CV651" ca="1">IF($CN651&gt;$CV$6, "", IFERROR(INDEX($BO$4:$BV$4, $BN$4, MATCH($CK651, $BO$8:$BV$8, 0)), 0))</f>
        <v/>
      </c>
      <c r="CX651" s="118" t="str">
        <f t="shared" ca="1" si="155"/>
        <v/>
      </c>
    </row>
    <row r="652" spans="88:102" hidden="1" x14ac:dyDescent="0.25">
      <c r="CJ652" s="89">
        <f t="shared" ca="1" si="152"/>
        <v>45307</v>
      </c>
      <c r="CK652" s="17" t="str">
        <f t="shared" ca="1" si="150"/>
        <v>Tue</v>
      </c>
      <c r="CL652" s="118" cm="1">
        <f t="array" aca="1" ref="CL652" ca="1">IFERROR(INDEX($BO$6:$BV$6, $BN$6, MATCH($CK652, $BO$8:$BV$8, 0)), 0)</f>
        <v>0.28385416666666663</v>
      </c>
      <c r="CN652" s="6">
        <f t="shared" ca="1" si="149"/>
        <v>5</v>
      </c>
      <c r="CO652" s="118">
        <f ca="1">SUMIF($CN$9:$CN652, $CN652, $CL$9:$CL$9)</f>
        <v>123.47656250000078</v>
      </c>
      <c r="CP652" s="140" t="str">
        <f ca="1">IFERROR(INDEX('Current Jobs'!$W$11:$W$510, MATCH($CN652, 'Current Jobs'!$T$11:$T$510, 0)), "")</f>
        <v/>
      </c>
      <c r="CQ652" s="17" t="str">
        <f t="shared" ca="1" si="151"/>
        <v/>
      </c>
      <c r="CR652" s="17" t="str">
        <f t="shared" ca="1" si="153"/>
        <v/>
      </c>
      <c r="CS652" s="17" t="str">
        <f t="shared" ca="1" si="154"/>
        <v/>
      </c>
      <c r="CT652" s="17" t="str">
        <f t="shared" ca="1" si="154"/>
        <v/>
      </c>
      <c r="CV652" s="118" t="str" cm="1">
        <f t="array" aca="1" ref="CV652" ca="1">IF($CN652&gt;$CV$6, "", IFERROR(INDEX($BO$4:$BV$4, $BN$4, MATCH($CK652, $BO$8:$BV$8, 0)), 0))</f>
        <v/>
      </c>
      <c r="CX652" s="118" t="str">
        <f t="shared" ca="1" si="155"/>
        <v/>
      </c>
    </row>
    <row r="653" spans="88:102" hidden="1" x14ac:dyDescent="0.25">
      <c r="CJ653" s="89">
        <f t="shared" ca="1" si="152"/>
        <v>45308</v>
      </c>
      <c r="CK653" s="17" t="str">
        <f t="shared" ca="1" si="150"/>
        <v>Wed</v>
      </c>
      <c r="CL653" s="118" cm="1">
        <f t="array" aca="1" ref="CL653" ca="1">IFERROR(INDEX($BO$6:$BV$6, $BN$6, MATCH($CK653, $BO$8:$BV$8, 0)), 0)</f>
        <v>0.28385416666666663</v>
      </c>
      <c r="CN653" s="6">
        <f t="shared" ca="1" si="149"/>
        <v>5</v>
      </c>
      <c r="CO653" s="118">
        <f ca="1">SUMIF($CN$9:$CN653, $CN653, $CL$9:$CL$9)</f>
        <v>123.76041666666745</v>
      </c>
      <c r="CP653" s="140" t="str">
        <f ca="1">IFERROR(INDEX('Current Jobs'!$W$11:$W$510, MATCH($CN653, 'Current Jobs'!$T$11:$T$510, 0)), "")</f>
        <v/>
      </c>
      <c r="CQ653" s="17" t="str">
        <f t="shared" ca="1" si="151"/>
        <v/>
      </c>
      <c r="CR653" s="17" t="str">
        <f t="shared" ca="1" si="153"/>
        <v/>
      </c>
      <c r="CS653" s="17" t="str">
        <f t="shared" ca="1" si="154"/>
        <v/>
      </c>
      <c r="CT653" s="17" t="str">
        <f t="shared" ca="1" si="154"/>
        <v/>
      </c>
      <c r="CV653" s="118" t="str" cm="1">
        <f t="array" aca="1" ref="CV653" ca="1">IF($CN653&gt;$CV$6, "", IFERROR(INDEX($BO$4:$BV$4, $BN$4, MATCH($CK653, $BO$8:$BV$8, 0)), 0))</f>
        <v/>
      </c>
      <c r="CX653" s="118" t="str">
        <f t="shared" ca="1" si="155"/>
        <v/>
      </c>
    </row>
    <row r="654" spans="88:102" hidden="1" x14ac:dyDescent="0.25">
      <c r="CJ654" s="89">
        <f t="shared" ca="1" si="152"/>
        <v>45309</v>
      </c>
      <c r="CK654" s="17" t="str">
        <f t="shared" ca="1" si="150"/>
        <v>Thu</v>
      </c>
      <c r="CL654" s="118" cm="1">
        <f t="array" aca="1" ref="CL654" ca="1">IFERROR(INDEX($BO$6:$BV$6, $BN$6, MATCH($CK654, $BO$8:$BV$8, 0)), 0)</f>
        <v>0.28385416666666663</v>
      </c>
      <c r="CN654" s="6">
        <f t="shared" ca="1" si="149"/>
        <v>5</v>
      </c>
      <c r="CO654" s="118">
        <f ca="1">SUMIF($CN$9:$CN654, $CN654, $CL$9:$CL$9)</f>
        <v>124.04427083333412</v>
      </c>
      <c r="CP654" s="140" t="str">
        <f ca="1">IFERROR(INDEX('Current Jobs'!$W$11:$W$510, MATCH($CN654, 'Current Jobs'!$T$11:$T$510, 0)), "")</f>
        <v/>
      </c>
      <c r="CQ654" s="17" t="str">
        <f t="shared" ca="1" si="151"/>
        <v/>
      </c>
      <c r="CR654" s="17" t="str">
        <f t="shared" ca="1" si="153"/>
        <v/>
      </c>
      <c r="CS654" s="17" t="str">
        <f t="shared" ca="1" si="154"/>
        <v/>
      </c>
      <c r="CT654" s="17" t="str">
        <f t="shared" ca="1" si="154"/>
        <v/>
      </c>
      <c r="CV654" s="118" t="str" cm="1">
        <f t="array" aca="1" ref="CV654" ca="1">IF($CN654&gt;$CV$6, "", IFERROR(INDEX($BO$4:$BV$4, $BN$4, MATCH($CK654, $BO$8:$BV$8, 0)), 0))</f>
        <v/>
      </c>
      <c r="CX654" s="118" t="str">
        <f t="shared" ca="1" si="155"/>
        <v/>
      </c>
    </row>
    <row r="655" spans="88:102" hidden="1" x14ac:dyDescent="0.25">
      <c r="CJ655" s="89">
        <f t="shared" ca="1" si="152"/>
        <v>45310</v>
      </c>
      <c r="CK655" s="17" t="str">
        <f t="shared" ca="1" si="150"/>
        <v>Fri</v>
      </c>
      <c r="CL655" s="118" cm="1">
        <f t="array" aca="1" ref="CL655" ca="1">IFERROR(INDEX($BO$6:$BV$6, $BN$6, MATCH($CK655, $BO$8:$BV$8, 0)), 0)</f>
        <v>0.28385416666666663</v>
      </c>
      <c r="CN655" s="6">
        <f t="shared" ca="1" si="149"/>
        <v>5</v>
      </c>
      <c r="CO655" s="118">
        <f ca="1">SUMIF($CN$9:$CN655, $CN655, $CL$9:$CL$9)</f>
        <v>124.3281250000008</v>
      </c>
      <c r="CP655" s="140" t="str">
        <f ca="1">IFERROR(INDEX('Current Jobs'!$W$11:$W$510, MATCH($CN655, 'Current Jobs'!$T$11:$T$510, 0)), "")</f>
        <v/>
      </c>
      <c r="CQ655" s="17" t="str">
        <f t="shared" ca="1" si="151"/>
        <v/>
      </c>
      <c r="CR655" s="17" t="str">
        <f t="shared" ca="1" si="153"/>
        <v/>
      </c>
      <c r="CS655" s="17" t="str">
        <f t="shared" ca="1" si="154"/>
        <v/>
      </c>
      <c r="CT655" s="17" t="str">
        <f t="shared" ca="1" si="154"/>
        <v/>
      </c>
      <c r="CV655" s="118" t="str" cm="1">
        <f t="array" aca="1" ref="CV655" ca="1">IF($CN655&gt;$CV$6, "", IFERROR(INDEX($BO$4:$BV$4, $BN$4, MATCH($CK655, $BO$8:$BV$8, 0)), 0))</f>
        <v/>
      </c>
      <c r="CX655" s="118" t="str">
        <f t="shared" ca="1" si="155"/>
        <v/>
      </c>
    </row>
    <row r="656" spans="88:102" hidden="1" x14ac:dyDescent="0.25">
      <c r="CJ656" s="89">
        <f t="shared" ca="1" si="152"/>
        <v>45311</v>
      </c>
      <c r="CK656" s="17" t="str">
        <f t="shared" ca="1" si="150"/>
        <v>Sat</v>
      </c>
      <c r="CL656" s="118" cm="1">
        <f t="array" aca="1" ref="CL656" ca="1">IFERROR(INDEX($BO$6:$BV$6, $BN$6, MATCH($CK656, $BO$8:$BV$8, 0)), 0)</f>
        <v>0</v>
      </c>
      <c r="CN656" s="6">
        <f t="shared" ca="1" si="149"/>
        <v>5</v>
      </c>
      <c r="CO656" s="118">
        <f ca="1">SUMIF($CN$9:$CN656, $CN656, $CL$9:$CL$9)</f>
        <v>124.3281250000008</v>
      </c>
      <c r="CP656" s="140" t="str">
        <f ca="1">IFERROR(INDEX('Current Jobs'!$W$11:$W$510, MATCH($CN656, 'Current Jobs'!$T$11:$T$510, 0)), "")</f>
        <v/>
      </c>
      <c r="CQ656" s="17" t="str">
        <f t="shared" ca="1" si="151"/>
        <v/>
      </c>
      <c r="CR656" s="17" t="str">
        <f t="shared" ca="1" si="153"/>
        <v/>
      </c>
      <c r="CS656" s="17" t="str">
        <f t="shared" ca="1" si="154"/>
        <v/>
      </c>
      <c r="CT656" s="17" t="str">
        <f t="shared" ca="1" si="154"/>
        <v/>
      </c>
      <c r="CV656" s="118" t="str" cm="1">
        <f t="array" aca="1" ref="CV656" ca="1">IF($CN656&gt;$CV$6, "", IFERROR(INDEX($BO$4:$BV$4, $BN$4, MATCH($CK656, $BO$8:$BV$8, 0)), 0))</f>
        <v/>
      </c>
      <c r="CX656" s="118" t="str">
        <f t="shared" ca="1" si="155"/>
        <v/>
      </c>
    </row>
    <row r="657" spans="88:102" hidden="1" x14ac:dyDescent="0.25">
      <c r="CJ657" s="89">
        <f t="shared" ca="1" si="152"/>
        <v>45312</v>
      </c>
      <c r="CK657" s="17" t="str">
        <f t="shared" ca="1" si="150"/>
        <v>Sun</v>
      </c>
      <c r="CL657" s="118" cm="1">
        <f t="array" aca="1" ref="CL657" ca="1">IFERROR(INDEX($BO$6:$BV$6, $BN$6, MATCH($CK657, $BO$8:$BV$8, 0)), 0)</f>
        <v>0</v>
      </c>
      <c r="CN657" s="6">
        <f t="shared" ca="1" si="149"/>
        <v>5</v>
      </c>
      <c r="CO657" s="118">
        <f ca="1">SUMIF($CN$9:$CN657, $CN657, $CL$9:$CL$9)</f>
        <v>124.3281250000008</v>
      </c>
      <c r="CP657" s="140" t="str">
        <f ca="1">IFERROR(INDEX('Current Jobs'!$W$11:$W$510, MATCH($CN657, 'Current Jobs'!$T$11:$T$510, 0)), "")</f>
        <v/>
      </c>
      <c r="CQ657" s="17" t="str">
        <f t="shared" ca="1" si="151"/>
        <v/>
      </c>
      <c r="CR657" s="17" t="str">
        <f t="shared" ca="1" si="153"/>
        <v/>
      </c>
      <c r="CS657" s="17" t="str">
        <f t="shared" ca="1" si="154"/>
        <v/>
      </c>
      <c r="CT657" s="17" t="str">
        <f t="shared" ca="1" si="154"/>
        <v/>
      </c>
      <c r="CV657" s="118" t="str" cm="1">
        <f t="array" aca="1" ref="CV657" ca="1">IF($CN657&gt;$CV$6, "", IFERROR(INDEX($BO$4:$BV$4, $BN$4, MATCH($CK657, $BO$8:$BV$8, 0)), 0))</f>
        <v/>
      </c>
      <c r="CX657" s="118" t="str">
        <f t="shared" ca="1" si="155"/>
        <v/>
      </c>
    </row>
    <row r="658" spans="88:102" hidden="1" x14ac:dyDescent="0.25">
      <c r="CJ658" s="89">
        <f t="shared" ca="1" si="152"/>
        <v>45313</v>
      </c>
      <c r="CK658" s="17" t="str">
        <f t="shared" ca="1" si="150"/>
        <v>Mon</v>
      </c>
      <c r="CL658" s="118" cm="1">
        <f t="array" aca="1" ref="CL658" ca="1">IFERROR(INDEX($BO$6:$BV$6, $BN$6, MATCH($CK658, $BO$8:$BV$8, 0)), 0)</f>
        <v>0.28385416666666663</v>
      </c>
      <c r="CN658" s="6">
        <f t="shared" ref="CN658:CN721" ca="1" si="156">IF($CO657&gt;=$CP657, $CN657+1, $CN657)</f>
        <v>5</v>
      </c>
      <c r="CO658" s="118">
        <f ca="1">SUMIF($CN$9:$CN658, $CN658, $CL$9:$CL$9)</f>
        <v>124.61197916666747</v>
      </c>
      <c r="CP658" s="140" t="str">
        <f ca="1">IFERROR(INDEX('Current Jobs'!$W$11:$W$510, MATCH($CN658, 'Current Jobs'!$T$11:$T$510, 0)), "")</f>
        <v/>
      </c>
      <c r="CQ658" s="17" t="str">
        <f t="shared" ca="1" si="151"/>
        <v/>
      </c>
      <c r="CR658" s="17" t="str">
        <f t="shared" ca="1" si="153"/>
        <v/>
      </c>
      <c r="CS658" s="17" t="str">
        <f t="shared" ca="1" si="154"/>
        <v/>
      </c>
      <c r="CT658" s="17" t="str">
        <f t="shared" ca="1" si="154"/>
        <v/>
      </c>
      <c r="CV658" s="118" t="str" cm="1">
        <f t="array" aca="1" ref="CV658" ca="1">IF($CN658&gt;$CV$6, "", IFERROR(INDEX($BO$4:$BV$4, $BN$4, MATCH($CK658, $BO$8:$BV$8, 0)), 0))</f>
        <v/>
      </c>
      <c r="CX658" s="118" t="str">
        <f t="shared" ca="1" si="155"/>
        <v/>
      </c>
    </row>
    <row r="659" spans="88:102" hidden="1" x14ac:dyDescent="0.25">
      <c r="CJ659" s="89">
        <f t="shared" ca="1" si="152"/>
        <v>45314</v>
      </c>
      <c r="CK659" s="17" t="str">
        <f t="shared" ca="1" si="150"/>
        <v>Tue</v>
      </c>
      <c r="CL659" s="118" cm="1">
        <f t="array" aca="1" ref="CL659" ca="1">IFERROR(INDEX($BO$6:$BV$6, $BN$6, MATCH($CK659, $BO$8:$BV$8, 0)), 0)</f>
        <v>0.28385416666666663</v>
      </c>
      <c r="CN659" s="6">
        <f t="shared" ca="1" si="156"/>
        <v>5</v>
      </c>
      <c r="CO659" s="118">
        <f ca="1">SUMIF($CN$9:$CN659, $CN659, $CL$9:$CL$9)</f>
        <v>124.89583333333414</v>
      </c>
      <c r="CP659" s="140" t="str">
        <f ca="1">IFERROR(INDEX('Current Jobs'!$W$11:$W$510, MATCH($CN659, 'Current Jobs'!$T$11:$T$510, 0)), "")</f>
        <v/>
      </c>
      <c r="CQ659" s="17" t="str">
        <f t="shared" ca="1" si="151"/>
        <v/>
      </c>
      <c r="CR659" s="17" t="str">
        <f t="shared" ca="1" si="153"/>
        <v/>
      </c>
      <c r="CS659" s="17" t="str">
        <f t="shared" ca="1" si="154"/>
        <v/>
      </c>
      <c r="CT659" s="17" t="str">
        <f t="shared" ca="1" si="154"/>
        <v/>
      </c>
      <c r="CV659" s="118" t="str" cm="1">
        <f t="array" aca="1" ref="CV659" ca="1">IF($CN659&gt;$CV$6, "", IFERROR(INDEX($BO$4:$BV$4, $BN$4, MATCH($CK659, $BO$8:$BV$8, 0)), 0))</f>
        <v/>
      </c>
      <c r="CX659" s="118" t="str">
        <f t="shared" ca="1" si="155"/>
        <v/>
      </c>
    </row>
    <row r="660" spans="88:102" hidden="1" x14ac:dyDescent="0.25">
      <c r="CJ660" s="89">
        <f t="shared" ca="1" si="152"/>
        <v>45315</v>
      </c>
      <c r="CK660" s="17" t="str">
        <f t="shared" ca="1" si="150"/>
        <v>Wed</v>
      </c>
      <c r="CL660" s="118" cm="1">
        <f t="array" aca="1" ref="CL660" ca="1">IFERROR(INDEX($BO$6:$BV$6, $BN$6, MATCH($CK660, $BO$8:$BV$8, 0)), 0)</f>
        <v>0.28385416666666663</v>
      </c>
      <c r="CN660" s="6">
        <f t="shared" ca="1" si="156"/>
        <v>5</v>
      </c>
      <c r="CO660" s="118">
        <f ca="1">SUMIF($CN$9:$CN660, $CN660, $CL$9:$CL$9)</f>
        <v>125.17968750000081</v>
      </c>
      <c r="CP660" s="140" t="str">
        <f ca="1">IFERROR(INDEX('Current Jobs'!$W$11:$W$510, MATCH($CN660, 'Current Jobs'!$T$11:$T$510, 0)), "")</f>
        <v/>
      </c>
      <c r="CQ660" s="17" t="str">
        <f t="shared" ca="1" si="151"/>
        <v/>
      </c>
      <c r="CR660" s="17" t="str">
        <f t="shared" ca="1" si="153"/>
        <v/>
      </c>
      <c r="CS660" s="17" t="str">
        <f t="shared" ca="1" si="154"/>
        <v/>
      </c>
      <c r="CT660" s="17" t="str">
        <f t="shared" ca="1" si="154"/>
        <v/>
      </c>
      <c r="CV660" s="118" t="str" cm="1">
        <f t="array" aca="1" ref="CV660" ca="1">IF($CN660&gt;$CV$6, "", IFERROR(INDEX($BO$4:$BV$4, $BN$4, MATCH($CK660, $BO$8:$BV$8, 0)), 0))</f>
        <v/>
      </c>
      <c r="CX660" s="118" t="str">
        <f t="shared" ca="1" si="155"/>
        <v/>
      </c>
    </row>
    <row r="661" spans="88:102" hidden="1" x14ac:dyDescent="0.25">
      <c r="CJ661" s="89">
        <f t="shared" ca="1" si="152"/>
        <v>45316</v>
      </c>
      <c r="CK661" s="17" t="str">
        <f t="shared" ca="1" si="150"/>
        <v>Thu</v>
      </c>
      <c r="CL661" s="118" cm="1">
        <f t="array" aca="1" ref="CL661" ca="1">IFERROR(INDEX($BO$6:$BV$6, $BN$6, MATCH($CK661, $BO$8:$BV$8, 0)), 0)</f>
        <v>0.28385416666666663</v>
      </c>
      <c r="CN661" s="6">
        <f t="shared" ca="1" si="156"/>
        <v>5</v>
      </c>
      <c r="CO661" s="118">
        <f ca="1">SUMIF($CN$9:$CN661, $CN661, $CL$9:$CL$9)</f>
        <v>125.46354166666748</v>
      </c>
      <c r="CP661" s="140" t="str">
        <f ca="1">IFERROR(INDEX('Current Jobs'!$W$11:$W$510, MATCH($CN661, 'Current Jobs'!$T$11:$T$510, 0)), "")</f>
        <v/>
      </c>
      <c r="CQ661" s="17" t="str">
        <f t="shared" ca="1" si="151"/>
        <v/>
      </c>
      <c r="CR661" s="17" t="str">
        <f t="shared" ca="1" si="153"/>
        <v/>
      </c>
      <c r="CS661" s="17" t="str">
        <f t="shared" ca="1" si="154"/>
        <v/>
      </c>
      <c r="CT661" s="17" t="str">
        <f t="shared" ca="1" si="154"/>
        <v/>
      </c>
      <c r="CV661" s="118" t="str" cm="1">
        <f t="array" aca="1" ref="CV661" ca="1">IF($CN661&gt;$CV$6, "", IFERROR(INDEX($BO$4:$BV$4, $BN$4, MATCH($CK661, $BO$8:$BV$8, 0)), 0))</f>
        <v/>
      </c>
      <c r="CX661" s="118" t="str">
        <f t="shared" ca="1" si="155"/>
        <v/>
      </c>
    </row>
    <row r="662" spans="88:102" hidden="1" x14ac:dyDescent="0.25">
      <c r="CJ662" s="89">
        <f t="shared" ca="1" si="152"/>
        <v>45317</v>
      </c>
      <c r="CK662" s="17" t="str">
        <f t="shared" ca="1" si="150"/>
        <v>Fri</v>
      </c>
      <c r="CL662" s="118" cm="1">
        <f t="array" aca="1" ref="CL662" ca="1">IFERROR(INDEX($BO$6:$BV$6, $BN$6, MATCH($CK662, $BO$8:$BV$8, 0)), 0)</f>
        <v>0.28385416666666663</v>
      </c>
      <c r="CN662" s="6">
        <f t="shared" ca="1" si="156"/>
        <v>5</v>
      </c>
      <c r="CO662" s="118">
        <f ca="1">SUMIF($CN$9:$CN662, $CN662, $CL$9:$CL$9)</f>
        <v>125.74739583333415</v>
      </c>
      <c r="CP662" s="140" t="str">
        <f ca="1">IFERROR(INDEX('Current Jobs'!$W$11:$W$510, MATCH($CN662, 'Current Jobs'!$T$11:$T$510, 0)), "")</f>
        <v/>
      </c>
      <c r="CQ662" s="17" t="str">
        <f t="shared" ca="1" si="151"/>
        <v/>
      </c>
      <c r="CR662" s="17" t="str">
        <f t="shared" ca="1" si="153"/>
        <v/>
      </c>
      <c r="CS662" s="17" t="str">
        <f t="shared" ca="1" si="154"/>
        <v/>
      </c>
      <c r="CT662" s="17" t="str">
        <f t="shared" ca="1" si="154"/>
        <v/>
      </c>
      <c r="CV662" s="118" t="str" cm="1">
        <f t="array" aca="1" ref="CV662" ca="1">IF($CN662&gt;$CV$6, "", IFERROR(INDEX($BO$4:$BV$4, $BN$4, MATCH($CK662, $BO$8:$BV$8, 0)), 0))</f>
        <v/>
      </c>
      <c r="CX662" s="118" t="str">
        <f t="shared" ca="1" si="155"/>
        <v/>
      </c>
    </row>
    <row r="663" spans="88:102" hidden="1" x14ac:dyDescent="0.25">
      <c r="CJ663" s="89">
        <f t="shared" ca="1" si="152"/>
        <v>45318</v>
      </c>
      <c r="CK663" s="17" t="str">
        <f t="shared" ca="1" si="150"/>
        <v>Sat</v>
      </c>
      <c r="CL663" s="118" cm="1">
        <f t="array" aca="1" ref="CL663" ca="1">IFERROR(INDEX($BO$6:$BV$6, $BN$6, MATCH($CK663, $BO$8:$BV$8, 0)), 0)</f>
        <v>0</v>
      </c>
      <c r="CN663" s="6">
        <f t="shared" ca="1" si="156"/>
        <v>5</v>
      </c>
      <c r="CO663" s="118">
        <f ca="1">SUMIF($CN$9:$CN663, $CN663, $CL$9:$CL$9)</f>
        <v>125.74739583333415</v>
      </c>
      <c r="CP663" s="140" t="str">
        <f ca="1">IFERROR(INDEX('Current Jobs'!$W$11:$W$510, MATCH($CN663, 'Current Jobs'!$T$11:$T$510, 0)), "")</f>
        <v/>
      </c>
      <c r="CQ663" s="17" t="str">
        <f t="shared" ca="1" si="151"/>
        <v/>
      </c>
      <c r="CR663" s="17" t="str">
        <f t="shared" ca="1" si="153"/>
        <v/>
      </c>
      <c r="CS663" s="17" t="str">
        <f t="shared" ca="1" si="154"/>
        <v/>
      </c>
      <c r="CT663" s="17" t="str">
        <f t="shared" ca="1" si="154"/>
        <v/>
      </c>
      <c r="CV663" s="118" t="str" cm="1">
        <f t="array" aca="1" ref="CV663" ca="1">IF($CN663&gt;$CV$6, "", IFERROR(INDEX($BO$4:$BV$4, $BN$4, MATCH($CK663, $BO$8:$BV$8, 0)), 0))</f>
        <v/>
      </c>
      <c r="CX663" s="118" t="str">
        <f t="shared" ca="1" si="155"/>
        <v/>
      </c>
    </row>
    <row r="664" spans="88:102" hidden="1" x14ac:dyDescent="0.25">
      <c r="CJ664" s="89">
        <f t="shared" ca="1" si="152"/>
        <v>45319</v>
      </c>
      <c r="CK664" s="17" t="str">
        <f t="shared" ca="1" si="150"/>
        <v>Sun</v>
      </c>
      <c r="CL664" s="118" cm="1">
        <f t="array" aca="1" ref="CL664" ca="1">IFERROR(INDEX($BO$6:$BV$6, $BN$6, MATCH($CK664, $BO$8:$BV$8, 0)), 0)</f>
        <v>0</v>
      </c>
      <c r="CN664" s="6">
        <f t="shared" ca="1" si="156"/>
        <v>5</v>
      </c>
      <c r="CO664" s="118">
        <f ca="1">SUMIF($CN$9:$CN664, $CN664, $CL$9:$CL$9)</f>
        <v>125.74739583333415</v>
      </c>
      <c r="CP664" s="140" t="str">
        <f ca="1">IFERROR(INDEX('Current Jobs'!$W$11:$W$510, MATCH($CN664, 'Current Jobs'!$T$11:$T$510, 0)), "")</f>
        <v/>
      </c>
      <c r="CQ664" s="17" t="str">
        <f t="shared" ca="1" si="151"/>
        <v/>
      </c>
      <c r="CR664" s="17" t="str">
        <f t="shared" ca="1" si="153"/>
        <v/>
      </c>
      <c r="CS664" s="17" t="str">
        <f t="shared" ca="1" si="154"/>
        <v/>
      </c>
      <c r="CT664" s="17" t="str">
        <f t="shared" ca="1" si="154"/>
        <v/>
      </c>
      <c r="CV664" s="118" t="str" cm="1">
        <f t="array" aca="1" ref="CV664" ca="1">IF($CN664&gt;$CV$6, "", IFERROR(INDEX($BO$4:$BV$4, $BN$4, MATCH($CK664, $BO$8:$BV$8, 0)), 0))</f>
        <v/>
      </c>
      <c r="CX664" s="118" t="str">
        <f t="shared" ca="1" si="155"/>
        <v/>
      </c>
    </row>
    <row r="665" spans="88:102" hidden="1" x14ac:dyDescent="0.25">
      <c r="CJ665" s="89">
        <f t="shared" ca="1" si="152"/>
        <v>45320</v>
      </c>
      <c r="CK665" s="17" t="str">
        <f t="shared" ca="1" si="150"/>
        <v>Mon</v>
      </c>
      <c r="CL665" s="118" cm="1">
        <f t="array" aca="1" ref="CL665" ca="1">IFERROR(INDEX($BO$6:$BV$6, $BN$6, MATCH($CK665, $BO$8:$BV$8, 0)), 0)</f>
        <v>0.28385416666666663</v>
      </c>
      <c r="CN665" s="6">
        <f t="shared" ca="1" si="156"/>
        <v>5</v>
      </c>
      <c r="CO665" s="118">
        <f ca="1">SUMIF($CN$9:$CN665, $CN665, $CL$9:$CL$9)</f>
        <v>126.03125000000082</v>
      </c>
      <c r="CP665" s="140" t="str">
        <f ca="1">IFERROR(INDEX('Current Jobs'!$W$11:$W$510, MATCH($CN665, 'Current Jobs'!$T$11:$T$510, 0)), "")</f>
        <v/>
      </c>
      <c r="CQ665" s="17" t="str">
        <f t="shared" ca="1" si="151"/>
        <v/>
      </c>
      <c r="CR665" s="17" t="str">
        <f t="shared" ca="1" si="153"/>
        <v/>
      </c>
      <c r="CS665" s="17" t="str">
        <f t="shared" ca="1" si="154"/>
        <v/>
      </c>
      <c r="CT665" s="17" t="str">
        <f t="shared" ca="1" si="154"/>
        <v/>
      </c>
      <c r="CV665" s="118" t="str" cm="1">
        <f t="array" aca="1" ref="CV665" ca="1">IF($CN665&gt;$CV$6, "", IFERROR(INDEX($BO$4:$BV$4, $BN$4, MATCH($CK665, $BO$8:$BV$8, 0)), 0))</f>
        <v/>
      </c>
      <c r="CX665" s="118" t="str">
        <f t="shared" ca="1" si="155"/>
        <v/>
      </c>
    </row>
    <row r="666" spans="88:102" hidden="1" x14ac:dyDescent="0.25">
      <c r="CJ666" s="89">
        <f t="shared" ca="1" si="152"/>
        <v>45321</v>
      </c>
      <c r="CK666" s="17" t="str">
        <f t="shared" ca="1" si="150"/>
        <v>Tue</v>
      </c>
      <c r="CL666" s="118" cm="1">
        <f t="array" aca="1" ref="CL666" ca="1">IFERROR(INDEX($BO$6:$BV$6, $BN$6, MATCH($CK666, $BO$8:$BV$8, 0)), 0)</f>
        <v>0.28385416666666663</v>
      </c>
      <c r="CN666" s="6">
        <f t="shared" ca="1" si="156"/>
        <v>5</v>
      </c>
      <c r="CO666" s="118">
        <f ca="1">SUMIF($CN$9:$CN666, $CN666, $CL$9:$CL$9)</f>
        <v>126.3151041666675</v>
      </c>
      <c r="CP666" s="140" t="str">
        <f ca="1">IFERROR(INDEX('Current Jobs'!$W$11:$W$510, MATCH($CN666, 'Current Jobs'!$T$11:$T$510, 0)), "")</f>
        <v/>
      </c>
      <c r="CQ666" s="17" t="str">
        <f t="shared" ca="1" si="151"/>
        <v/>
      </c>
      <c r="CR666" s="17" t="str">
        <f t="shared" ca="1" si="153"/>
        <v/>
      </c>
      <c r="CS666" s="17" t="str">
        <f t="shared" ca="1" si="154"/>
        <v/>
      </c>
      <c r="CT666" s="17" t="str">
        <f t="shared" ca="1" si="154"/>
        <v/>
      </c>
      <c r="CV666" s="118" t="str" cm="1">
        <f t="array" aca="1" ref="CV666" ca="1">IF($CN666&gt;$CV$6, "", IFERROR(INDEX($BO$4:$BV$4, $BN$4, MATCH($CK666, $BO$8:$BV$8, 0)), 0))</f>
        <v/>
      </c>
      <c r="CX666" s="118" t="str">
        <f t="shared" ca="1" si="155"/>
        <v/>
      </c>
    </row>
    <row r="667" spans="88:102" hidden="1" x14ac:dyDescent="0.25">
      <c r="CJ667" s="89">
        <f t="shared" ca="1" si="152"/>
        <v>45322</v>
      </c>
      <c r="CK667" s="17" t="str">
        <f t="shared" ca="1" si="150"/>
        <v>Wed</v>
      </c>
      <c r="CL667" s="118" cm="1">
        <f t="array" aca="1" ref="CL667" ca="1">IFERROR(INDEX($BO$6:$BV$6, $BN$6, MATCH($CK667, $BO$8:$BV$8, 0)), 0)</f>
        <v>0.28385416666666663</v>
      </c>
      <c r="CN667" s="6">
        <f t="shared" ca="1" si="156"/>
        <v>5</v>
      </c>
      <c r="CO667" s="118">
        <f ca="1">SUMIF($CN$9:$CN667, $CN667, $CL$9:$CL$9)</f>
        <v>126.59895833333417</v>
      </c>
      <c r="CP667" s="140" t="str">
        <f ca="1">IFERROR(INDEX('Current Jobs'!$W$11:$W$510, MATCH($CN667, 'Current Jobs'!$T$11:$T$510, 0)), "")</f>
        <v/>
      </c>
      <c r="CQ667" s="17" t="str">
        <f t="shared" ca="1" si="151"/>
        <v/>
      </c>
      <c r="CR667" s="17" t="str">
        <f t="shared" ca="1" si="153"/>
        <v/>
      </c>
      <c r="CS667" s="17" t="str">
        <f t="shared" ca="1" si="154"/>
        <v/>
      </c>
      <c r="CT667" s="17" t="str">
        <f t="shared" ca="1" si="154"/>
        <v/>
      </c>
      <c r="CV667" s="118" t="str" cm="1">
        <f t="array" aca="1" ref="CV667" ca="1">IF($CN667&gt;$CV$6, "", IFERROR(INDEX($BO$4:$BV$4, $BN$4, MATCH($CK667, $BO$8:$BV$8, 0)), 0))</f>
        <v/>
      </c>
      <c r="CX667" s="118" t="str">
        <f t="shared" ca="1" si="155"/>
        <v/>
      </c>
    </row>
    <row r="668" spans="88:102" hidden="1" x14ac:dyDescent="0.25">
      <c r="CJ668" s="89">
        <f t="shared" ca="1" si="152"/>
        <v>45323</v>
      </c>
      <c r="CK668" s="17" t="str">
        <f t="shared" ca="1" si="150"/>
        <v>Thu</v>
      </c>
      <c r="CL668" s="118" cm="1">
        <f t="array" aca="1" ref="CL668" ca="1">IFERROR(INDEX($BO$6:$BV$6, $BN$6, MATCH($CK668, $BO$8:$BV$8, 0)), 0)</f>
        <v>0.28385416666666663</v>
      </c>
      <c r="CN668" s="6">
        <f t="shared" ca="1" si="156"/>
        <v>5</v>
      </c>
      <c r="CO668" s="118">
        <f ca="1">SUMIF($CN$9:$CN668, $CN668, $CL$9:$CL$9)</f>
        <v>126.88281250000084</v>
      </c>
      <c r="CP668" s="140" t="str">
        <f ca="1">IFERROR(INDEX('Current Jobs'!$W$11:$W$510, MATCH($CN668, 'Current Jobs'!$T$11:$T$510, 0)), "")</f>
        <v/>
      </c>
      <c r="CQ668" s="17" t="str">
        <f t="shared" ca="1" si="151"/>
        <v/>
      </c>
      <c r="CR668" s="17" t="str">
        <f t="shared" ca="1" si="153"/>
        <v/>
      </c>
      <c r="CS668" s="17" t="str">
        <f t="shared" ca="1" si="154"/>
        <v/>
      </c>
      <c r="CT668" s="17" t="str">
        <f t="shared" ca="1" si="154"/>
        <v/>
      </c>
      <c r="CV668" s="118" t="str" cm="1">
        <f t="array" aca="1" ref="CV668" ca="1">IF($CN668&gt;$CV$6, "", IFERROR(INDEX($BO$4:$BV$4, $BN$4, MATCH($CK668, $BO$8:$BV$8, 0)), 0))</f>
        <v/>
      </c>
      <c r="CX668" s="118" t="str">
        <f t="shared" ca="1" si="155"/>
        <v/>
      </c>
    </row>
    <row r="669" spans="88:102" hidden="1" x14ac:dyDescent="0.25">
      <c r="CJ669" s="89">
        <f t="shared" ca="1" si="152"/>
        <v>45324</v>
      </c>
      <c r="CK669" s="17" t="str">
        <f t="shared" ca="1" si="150"/>
        <v>Fri</v>
      </c>
      <c r="CL669" s="118" cm="1">
        <f t="array" aca="1" ref="CL669" ca="1">IFERROR(INDEX($BO$6:$BV$6, $BN$6, MATCH($CK669, $BO$8:$BV$8, 0)), 0)</f>
        <v>0.28385416666666663</v>
      </c>
      <c r="CN669" s="6">
        <f t="shared" ca="1" si="156"/>
        <v>5</v>
      </c>
      <c r="CO669" s="118">
        <f ca="1">SUMIF($CN$9:$CN669, $CN669, $CL$9:$CL$9)</f>
        <v>127.16666666666751</v>
      </c>
      <c r="CP669" s="140" t="str">
        <f ca="1">IFERROR(INDEX('Current Jobs'!$W$11:$W$510, MATCH($CN669, 'Current Jobs'!$T$11:$T$510, 0)), "")</f>
        <v/>
      </c>
      <c r="CQ669" s="17" t="str">
        <f t="shared" ca="1" si="151"/>
        <v/>
      </c>
      <c r="CR669" s="17" t="str">
        <f t="shared" ca="1" si="153"/>
        <v/>
      </c>
      <c r="CS669" s="17" t="str">
        <f t="shared" ca="1" si="154"/>
        <v/>
      </c>
      <c r="CT669" s="17" t="str">
        <f t="shared" ca="1" si="154"/>
        <v/>
      </c>
      <c r="CV669" s="118" t="str" cm="1">
        <f t="array" aca="1" ref="CV669" ca="1">IF($CN669&gt;$CV$6, "", IFERROR(INDEX($BO$4:$BV$4, $BN$4, MATCH($CK669, $BO$8:$BV$8, 0)), 0))</f>
        <v/>
      </c>
      <c r="CX669" s="118" t="str">
        <f t="shared" ca="1" si="155"/>
        <v/>
      </c>
    </row>
    <row r="670" spans="88:102" hidden="1" x14ac:dyDescent="0.25">
      <c r="CJ670" s="89">
        <f t="shared" ca="1" si="152"/>
        <v>45325</v>
      </c>
      <c r="CK670" s="17" t="str">
        <f t="shared" ca="1" si="150"/>
        <v>Sat</v>
      </c>
      <c r="CL670" s="118" cm="1">
        <f t="array" aca="1" ref="CL670" ca="1">IFERROR(INDEX($BO$6:$BV$6, $BN$6, MATCH($CK670, $BO$8:$BV$8, 0)), 0)</f>
        <v>0</v>
      </c>
      <c r="CN670" s="6">
        <f t="shared" ca="1" si="156"/>
        <v>5</v>
      </c>
      <c r="CO670" s="118">
        <f ca="1">SUMIF($CN$9:$CN670, $CN670, $CL$9:$CL$9)</f>
        <v>127.16666666666751</v>
      </c>
      <c r="CP670" s="140" t="str">
        <f ca="1">IFERROR(INDEX('Current Jobs'!$W$11:$W$510, MATCH($CN670, 'Current Jobs'!$T$11:$T$510, 0)), "")</f>
        <v/>
      </c>
      <c r="CQ670" s="17" t="str">
        <f t="shared" ca="1" si="151"/>
        <v/>
      </c>
      <c r="CR670" s="17" t="str">
        <f t="shared" ca="1" si="153"/>
        <v/>
      </c>
      <c r="CS670" s="17" t="str">
        <f t="shared" ca="1" si="154"/>
        <v/>
      </c>
      <c r="CT670" s="17" t="str">
        <f t="shared" ca="1" si="154"/>
        <v/>
      </c>
      <c r="CV670" s="118" t="str" cm="1">
        <f t="array" aca="1" ref="CV670" ca="1">IF($CN670&gt;$CV$6, "", IFERROR(INDEX($BO$4:$BV$4, $BN$4, MATCH($CK670, $BO$8:$BV$8, 0)), 0))</f>
        <v/>
      </c>
      <c r="CX670" s="118" t="str">
        <f t="shared" ca="1" si="155"/>
        <v/>
      </c>
    </row>
    <row r="671" spans="88:102" hidden="1" x14ac:dyDescent="0.25">
      <c r="CJ671" s="89">
        <f t="shared" ca="1" si="152"/>
        <v>45326</v>
      </c>
      <c r="CK671" s="17" t="str">
        <f t="shared" ca="1" si="150"/>
        <v>Sun</v>
      </c>
      <c r="CL671" s="118" cm="1">
        <f t="array" aca="1" ref="CL671" ca="1">IFERROR(INDEX($BO$6:$BV$6, $BN$6, MATCH($CK671, $BO$8:$BV$8, 0)), 0)</f>
        <v>0</v>
      </c>
      <c r="CN671" s="6">
        <f t="shared" ca="1" si="156"/>
        <v>5</v>
      </c>
      <c r="CO671" s="118">
        <f ca="1">SUMIF($CN$9:$CN671, $CN671, $CL$9:$CL$9)</f>
        <v>127.16666666666751</v>
      </c>
      <c r="CP671" s="140" t="str">
        <f ca="1">IFERROR(INDEX('Current Jobs'!$W$11:$W$510, MATCH($CN671, 'Current Jobs'!$T$11:$T$510, 0)), "")</f>
        <v/>
      </c>
      <c r="CQ671" s="17" t="str">
        <f t="shared" ca="1" si="151"/>
        <v/>
      </c>
      <c r="CR671" s="17" t="str">
        <f t="shared" ca="1" si="153"/>
        <v/>
      </c>
      <c r="CS671" s="17" t="str">
        <f t="shared" ca="1" si="154"/>
        <v/>
      </c>
      <c r="CT671" s="17" t="str">
        <f t="shared" ca="1" si="154"/>
        <v/>
      </c>
      <c r="CV671" s="118" t="str" cm="1">
        <f t="array" aca="1" ref="CV671" ca="1">IF($CN671&gt;$CV$6, "", IFERROR(INDEX($BO$4:$BV$4, $BN$4, MATCH($CK671, $BO$8:$BV$8, 0)), 0))</f>
        <v/>
      </c>
      <c r="CX671" s="118" t="str">
        <f t="shared" ca="1" si="155"/>
        <v/>
      </c>
    </row>
    <row r="672" spans="88:102" hidden="1" x14ac:dyDescent="0.25">
      <c r="CJ672" s="89">
        <f t="shared" ca="1" si="152"/>
        <v>45327</v>
      </c>
      <c r="CK672" s="17" t="str">
        <f t="shared" ca="1" si="150"/>
        <v>Mon</v>
      </c>
      <c r="CL672" s="118" cm="1">
        <f t="array" aca="1" ref="CL672" ca="1">IFERROR(INDEX($BO$6:$BV$6, $BN$6, MATCH($CK672, $BO$8:$BV$8, 0)), 0)</f>
        <v>0.28385416666666663</v>
      </c>
      <c r="CN672" s="6">
        <f t="shared" ca="1" si="156"/>
        <v>5</v>
      </c>
      <c r="CO672" s="118">
        <f ca="1">SUMIF($CN$9:$CN672, $CN672, $CL$9:$CL$9)</f>
        <v>127.45052083333418</v>
      </c>
      <c r="CP672" s="140" t="str">
        <f ca="1">IFERROR(INDEX('Current Jobs'!$W$11:$W$510, MATCH($CN672, 'Current Jobs'!$T$11:$T$510, 0)), "")</f>
        <v/>
      </c>
      <c r="CQ672" s="17" t="str">
        <f t="shared" ca="1" si="151"/>
        <v/>
      </c>
      <c r="CR672" s="17" t="str">
        <f t="shared" ca="1" si="153"/>
        <v/>
      </c>
      <c r="CS672" s="17" t="str">
        <f t="shared" ca="1" si="154"/>
        <v/>
      </c>
      <c r="CT672" s="17" t="str">
        <f t="shared" ca="1" si="154"/>
        <v/>
      </c>
      <c r="CV672" s="118" t="str" cm="1">
        <f t="array" aca="1" ref="CV672" ca="1">IF($CN672&gt;$CV$6, "", IFERROR(INDEX($BO$4:$BV$4, $BN$4, MATCH($CK672, $BO$8:$BV$8, 0)), 0))</f>
        <v/>
      </c>
      <c r="CX672" s="118" t="str">
        <f t="shared" ca="1" si="155"/>
        <v/>
      </c>
    </row>
    <row r="673" spans="88:102" hidden="1" x14ac:dyDescent="0.25">
      <c r="CJ673" s="89">
        <f t="shared" ca="1" si="152"/>
        <v>45328</v>
      </c>
      <c r="CK673" s="17" t="str">
        <f t="shared" ca="1" si="150"/>
        <v>Tue</v>
      </c>
      <c r="CL673" s="118" cm="1">
        <f t="array" aca="1" ref="CL673" ca="1">IFERROR(INDEX($BO$6:$BV$6, $BN$6, MATCH($CK673, $BO$8:$BV$8, 0)), 0)</f>
        <v>0.28385416666666663</v>
      </c>
      <c r="CN673" s="6">
        <f t="shared" ca="1" si="156"/>
        <v>5</v>
      </c>
      <c r="CO673" s="118">
        <f ca="1">SUMIF($CN$9:$CN673, $CN673, $CL$9:$CL$9)</f>
        <v>127.73437500000085</v>
      </c>
      <c r="CP673" s="140" t="str">
        <f ca="1">IFERROR(INDEX('Current Jobs'!$W$11:$W$510, MATCH($CN673, 'Current Jobs'!$T$11:$T$510, 0)), "")</f>
        <v/>
      </c>
      <c r="CQ673" s="17" t="str">
        <f t="shared" ca="1" si="151"/>
        <v/>
      </c>
      <c r="CR673" s="17" t="str">
        <f t="shared" ca="1" si="153"/>
        <v/>
      </c>
      <c r="CS673" s="17" t="str">
        <f t="shared" ca="1" si="154"/>
        <v/>
      </c>
      <c r="CT673" s="17" t="str">
        <f t="shared" ca="1" si="154"/>
        <v/>
      </c>
      <c r="CV673" s="118" t="str" cm="1">
        <f t="array" aca="1" ref="CV673" ca="1">IF($CN673&gt;$CV$6, "", IFERROR(INDEX($BO$4:$BV$4, $BN$4, MATCH($CK673, $BO$8:$BV$8, 0)), 0))</f>
        <v/>
      </c>
      <c r="CX673" s="118" t="str">
        <f t="shared" ca="1" si="155"/>
        <v/>
      </c>
    </row>
    <row r="674" spans="88:102" hidden="1" x14ac:dyDescent="0.25">
      <c r="CJ674" s="89">
        <f t="shared" ca="1" si="152"/>
        <v>45329</v>
      </c>
      <c r="CK674" s="17" t="str">
        <f t="shared" ca="1" si="150"/>
        <v>Wed</v>
      </c>
      <c r="CL674" s="118" cm="1">
        <f t="array" aca="1" ref="CL674" ca="1">IFERROR(INDEX($BO$6:$BV$6, $BN$6, MATCH($CK674, $BO$8:$BV$8, 0)), 0)</f>
        <v>0.28385416666666663</v>
      </c>
      <c r="CN674" s="6">
        <f t="shared" ca="1" si="156"/>
        <v>5</v>
      </c>
      <c r="CO674" s="118">
        <f ca="1">SUMIF($CN$9:$CN674, $CN674, $CL$9:$CL$9)</f>
        <v>128.01822916666751</v>
      </c>
      <c r="CP674" s="140" t="str">
        <f ca="1">IFERROR(INDEX('Current Jobs'!$W$11:$W$510, MATCH($CN674, 'Current Jobs'!$T$11:$T$510, 0)), "")</f>
        <v/>
      </c>
      <c r="CQ674" s="17" t="str">
        <f t="shared" ca="1" si="151"/>
        <v/>
      </c>
      <c r="CR674" s="17" t="str">
        <f t="shared" ca="1" si="153"/>
        <v/>
      </c>
      <c r="CS674" s="17" t="str">
        <f t="shared" ca="1" si="154"/>
        <v/>
      </c>
      <c r="CT674" s="17" t="str">
        <f t="shared" ca="1" si="154"/>
        <v/>
      </c>
      <c r="CV674" s="118" t="str" cm="1">
        <f t="array" aca="1" ref="CV674" ca="1">IF($CN674&gt;$CV$6, "", IFERROR(INDEX($BO$4:$BV$4, $BN$4, MATCH($CK674, $BO$8:$BV$8, 0)), 0))</f>
        <v/>
      </c>
      <c r="CX674" s="118" t="str">
        <f t="shared" ca="1" si="155"/>
        <v/>
      </c>
    </row>
    <row r="675" spans="88:102" hidden="1" x14ac:dyDescent="0.25">
      <c r="CJ675" s="89">
        <f t="shared" ca="1" si="152"/>
        <v>45330</v>
      </c>
      <c r="CK675" s="17" t="str">
        <f t="shared" ca="1" si="150"/>
        <v>Thu</v>
      </c>
      <c r="CL675" s="118" cm="1">
        <f t="array" aca="1" ref="CL675" ca="1">IFERROR(INDEX($BO$6:$BV$6, $BN$6, MATCH($CK675, $BO$8:$BV$8, 0)), 0)</f>
        <v>0.28385416666666663</v>
      </c>
      <c r="CN675" s="6">
        <f t="shared" ca="1" si="156"/>
        <v>5</v>
      </c>
      <c r="CO675" s="118">
        <f ca="1">SUMIF($CN$9:$CN675, $CN675, $CL$9:$CL$9)</f>
        <v>128.30208333333417</v>
      </c>
      <c r="CP675" s="140" t="str">
        <f ca="1">IFERROR(INDEX('Current Jobs'!$W$11:$W$510, MATCH($CN675, 'Current Jobs'!$T$11:$T$510, 0)), "")</f>
        <v/>
      </c>
      <c r="CQ675" s="17" t="str">
        <f t="shared" ca="1" si="151"/>
        <v/>
      </c>
      <c r="CR675" s="17" t="str">
        <f t="shared" ca="1" si="153"/>
        <v/>
      </c>
      <c r="CS675" s="17" t="str">
        <f t="shared" ca="1" si="154"/>
        <v/>
      </c>
      <c r="CT675" s="17" t="str">
        <f t="shared" ca="1" si="154"/>
        <v/>
      </c>
      <c r="CV675" s="118" t="str" cm="1">
        <f t="array" aca="1" ref="CV675" ca="1">IF($CN675&gt;$CV$6, "", IFERROR(INDEX($BO$4:$BV$4, $BN$4, MATCH($CK675, $BO$8:$BV$8, 0)), 0))</f>
        <v/>
      </c>
      <c r="CX675" s="118" t="str">
        <f t="shared" ca="1" si="155"/>
        <v/>
      </c>
    </row>
    <row r="676" spans="88:102" hidden="1" x14ac:dyDescent="0.25">
      <c r="CJ676" s="89">
        <f t="shared" ca="1" si="152"/>
        <v>45331</v>
      </c>
      <c r="CK676" s="17" t="str">
        <f t="shared" ca="1" si="150"/>
        <v>Fri</v>
      </c>
      <c r="CL676" s="118" cm="1">
        <f t="array" aca="1" ref="CL676" ca="1">IFERROR(INDEX($BO$6:$BV$6, $BN$6, MATCH($CK676, $BO$8:$BV$8, 0)), 0)</f>
        <v>0.28385416666666663</v>
      </c>
      <c r="CN676" s="6">
        <f t="shared" ca="1" si="156"/>
        <v>5</v>
      </c>
      <c r="CO676" s="118">
        <f ca="1">SUMIF($CN$9:$CN676, $CN676, $CL$9:$CL$9)</f>
        <v>128.58593750000082</v>
      </c>
      <c r="CP676" s="140" t="str">
        <f ca="1">IFERROR(INDEX('Current Jobs'!$W$11:$W$510, MATCH($CN676, 'Current Jobs'!$T$11:$T$510, 0)), "")</f>
        <v/>
      </c>
      <c r="CQ676" s="17" t="str">
        <f t="shared" ca="1" si="151"/>
        <v/>
      </c>
      <c r="CR676" s="17" t="str">
        <f t="shared" ca="1" si="153"/>
        <v/>
      </c>
      <c r="CS676" s="17" t="str">
        <f t="shared" ca="1" si="154"/>
        <v/>
      </c>
      <c r="CT676" s="17" t="str">
        <f t="shared" ca="1" si="154"/>
        <v/>
      </c>
      <c r="CV676" s="118" t="str" cm="1">
        <f t="array" aca="1" ref="CV676" ca="1">IF($CN676&gt;$CV$6, "", IFERROR(INDEX($BO$4:$BV$4, $BN$4, MATCH($CK676, $BO$8:$BV$8, 0)), 0))</f>
        <v/>
      </c>
      <c r="CX676" s="118" t="str">
        <f t="shared" ca="1" si="155"/>
        <v/>
      </c>
    </row>
    <row r="677" spans="88:102" hidden="1" x14ac:dyDescent="0.25">
      <c r="CJ677" s="89">
        <f t="shared" ca="1" si="152"/>
        <v>45332</v>
      </c>
      <c r="CK677" s="17" t="str">
        <f t="shared" ca="1" si="150"/>
        <v>Sat</v>
      </c>
      <c r="CL677" s="118" cm="1">
        <f t="array" aca="1" ref="CL677" ca="1">IFERROR(INDEX($BO$6:$BV$6, $BN$6, MATCH($CK677, $BO$8:$BV$8, 0)), 0)</f>
        <v>0</v>
      </c>
      <c r="CN677" s="6">
        <f t="shared" ca="1" si="156"/>
        <v>5</v>
      </c>
      <c r="CO677" s="118">
        <f ca="1">SUMIF($CN$9:$CN677, $CN677, $CL$9:$CL$9)</f>
        <v>128.58593750000082</v>
      </c>
      <c r="CP677" s="140" t="str">
        <f ca="1">IFERROR(INDEX('Current Jobs'!$W$11:$W$510, MATCH($CN677, 'Current Jobs'!$T$11:$T$510, 0)), "")</f>
        <v/>
      </c>
      <c r="CQ677" s="17" t="str">
        <f t="shared" ca="1" si="151"/>
        <v/>
      </c>
      <c r="CR677" s="17" t="str">
        <f t="shared" ca="1" si="153"/>
        <v/>
      </c>
      <c r="CS677" s="17" t="str">
        <f t="shared" ca="1" si="154"/>
        <v/>
      </c>
      <c r="CT677" s="17" t="str">
        <f t="shared" ca="1" si="154"/>
        <v/>
      </c>
      <c r="CV677" s="118" t="str" cm="1">
        <f t="array" aca="1" ref="CV677" ca="1">IF($CN677&gt;$CV$6, "", IFERROR(INDEX($BO$4:$BV$4, $BN$4, MATCH($CK677, $BO$8:$BV$8, 0)), 0))</f>
        <v/>
      </c>
      <c r="CX677" s="118" t="str">
        <f t="shared" ca="1" si="155"/>
        <v/>
      </c>
    </row>
    <row r="678" spans="88:102" hidden="1" x14ac:dyDescent="0.25">
      <c r="CJ678" s="89">
        <f t="shared" ca="1" si="152"/>
        <v>45333</v>
      </c>
      <c r="CK678" s="17" t="str">
        <f t="shared" ca="1" si="150"/>
        <v>Sun</v>
      </c>
      <c r="CL678" s="118" cm="1">
        <f t="array" aca="1" ref="CL678" ca="1">IFERROR(INDEX($BO$6:$BV$6, $BN$6, MATCH($CK678, $BO$8:$BV$8, 0)), 0)</f>
        <v>0</v>
      </c>
      <c r="CN678" s="6">
        <f t="shared" ca="1" si="156"/>
        <v>5</v>
      </c>
      <c r="CO678" s="118">
        <f ca="1">SUMIF($CN$9:$CN678, $CN678, $CL$9:$CL$9)</f>
        <v>128.58593750000082</v>
      </c>
      <c r="CP678" s="140" t="str">
        <f ca="1">IFERROR(INDEX('Current Jobs'!$W$11:$W$510, MATCH($CN678, 'Current Jobs'!$T$11:$T$510, 0)), "")</f>
        <v/>
      </c>
      <c r="CQ678" s="17" t="str">
        <f t="shared" ca="1" si="151"/>
        <v/>
      </c>
      <c r="CR678" s="17" t="str">
        <f t="shared" ca="1" si="153"/>
        <v/>
      </c>
      <c r="CS678" s="17" t="str">
        <f t="shared" ca="1" si="154"/>
        <v/>
      </c>
      <c r="CT678" s="17" t="str">
        <f t="shared" ca="1" si="154"/>
        <v/>
      </c>
      <c r="CV678" s="118" t="str" cm="1">
        <f t="array" aca="1" ref="CV678" ca="1">IF($CN678&gt;$CV$6, "", IFERROR(INDEX($BO$4:$BV$4, $BN$4, MATCH($CK678, $BO$8:$BV$8, 0)), 0))</f>
        <v/>
      </c>
      <c r="CX678" s="118" t="str">
        <f t="shared" ca="1" si="155"/>
        <v/>
      </c>
    </row>
    <row r="679" spans="88:102" hidden="1" x14ac:dyDescent="0.25">
      <c r="CJ679" s="89">
        <f t="shared" ca="1" si="152"/>
        <v>45334</v>
      </c>
      <c r="CK679" s="17" t="str">
        <f t="shared" ca="1" si="150"/>
        <v>Mon</v>
      </c>
      <c r="CL679" s="118" cm="1">
        <f t="array" aca="1" ref="CL679" ca="1">IFERROR(INDEX($BO$6:$BV$6, $BN$6, MATCH($CK679, $BO$8:$BV$8, 0)), 0)</f>
        <v>0.28385416666666663</v>
      </c>
      <c r="CN679" s="6">
        <f t="shared" ca="1" si="156"/>
        <v>5</v>
      </c>
      <c r="CO679" s="118">
        <f ca="1">SUMIF($CN$9:$CN679, $CN679, $CL$9:$CL$9)</f>
        <v>128.86979166666748</v>
      </c>
      <c r="CP679" s="140" t="str">
        <f ca="1">IFERROR(INDEX('Current Jobs'!$W$11:$W$510, MATCH($CN679, 'Current Jobs'!$T$11:$T$510, 0)), "")</f>
        <v/>
      </c>
      <c r="CQ679" s="17" t="str">
        <f t="shared" ca="1" si="151"/>
        <v/>
      </c>
      <c r="CR679" s="17" t="str">
        <f t="shared" ca="1" si="153"/>
        <v/>
      </c>
      <c r="CS679" s="17" t="str">
        <f t="shared" ca="1" si="154"/>
        <v/>
      </c>
      <c r="CT679" s="17" t="str">
        <f t="shared" ca="1" si="154"/>
        <v/>
      </c>
      <c r="CV679" s="118" t="str" cm="1">
        <f t="array" aca="1" ref="CV679" ca="1">IF($CN679&gt;$CV$6, "", IFERROR(INDEX($BO$4:$BV$4, $BN$4, MATCH($CK679, $BO$8:$BV$8, 0)), 0))</f>
        <v/>
      </c>
      <c r="CX679" s="118" t="str">
        <f t="shared" ca="1" si="155"/>
        <v/>
      </c>
    </row>
    <row r="680" spans="88:102" hidden="1" x14ac:dyDescent="0.25">
      <c r="CJ680" s="89">
        <f t="shared" ca="1" si="152"/>
        <v>45335</v>
      </c>
      <c r="CK680" s="17" t="str">
        <f t="shared" ca="1" si="150"/>
        <v>Tue</v>
      </c>
      <c r="CL680" s="118" cm="1">
        <f t="array" aca="1" ref="CL680" ca="1">IFERROR(INDEX($BO$6:$BV$6, $BN$6, MATCH($CK680, $BO$8:$BV$8, 0)), 0)</f>
        <v>0.28385416666666663</v>
      </c>
      <c r="CN680" s="6">
        <f t="shared" ca="1" si="156"/>
        <v>5</v>
      </c>
      <c r="CO680" s="118">
        <f ca="1">SUMIF($CN$9:$CN680, $CN680, $CL$9:$CL$9)</f>
        <v>129.15364583333414</v>
      </c>
      <c r="CP680" s="140" t="str">
        <f ca="1">IFERROR(INDEX('Current Jobs'!$W$11:$W$510, MATCH($CN680, 'Current Jobs'!$T$11:$T$510, 0)), "")</f>
        <v/>
      </c>
      <c r="CQ680" s="17" t="str">
        <f t="shared" ca="1" si="151"/>
        <v/>
      </c>
      <c r="CR680" s="17" t="str">
        <f t="shared" ca="1" si="153"/>
        <v/>
      </c>
      <c r="CS680" s="17" t="str">
        <f t="shared" ca="1" si="154"/>
        <v/>
      </c>
      <c r="CT680" s="17" t="str">
        <f t="shared" ca="1" si="154"/>
        <v/>
      </c>
      <c r="CV680" s="118" t="str" cm="1">
        <f t="array" aca="1" ref="CV680" ca="1">IF($CN680&gt;$CV$6, "", IFERROR(INDEX($BO$4:$BV$4, $BN$4, MATCH($CK680, $BO$8:$BV$8, 0)), 0))</f>
        <v/>
      </c>
      <c r="CX680" s="118" t="str">
        <f t="shared" ca="1" si="155"/>
        <v/>
      </c>
    </row>
    <row r="681" spans="88:102" hidden="1" x14ac:dyDescent="0.25">
      <c r="CJ681" s="89">
        <f t="shared" ca="1" si="152"/>
        <v>45336</v>
      </c>
      <c r="CK681" s="17" t="str">
        <f t="shared" ca="1" si="150"/>
        <v>Wed</v>
      </c>
      <c r="CL681" s="118" cm="1">
        <f t="array" aca="1" ref="CL681" ca="1">IFERROR(INDEX($BO$6:$BV$6, $BN$6, MATCH($CK681, $BO$8:$BV$8, 0)), 0)</f>
        <v>0.28385416666666663</v>
      </c>
      <c r="CN681" s="6">
        <f t="shared" ca="1" si="156"/>
        <v>5</v>
      </c>
      <c r="CO681" s="118">
        <f ca="1">SUMIF($CN$9:$CN681, $CN681, $CL$9:$CL$9)</f>
        <v>129.4375000000008</v>
      </c>
      <c r="CP681" s="140" t="str">
        <f ca="1">IFERROR(INDEX('Current Jobs'!$W$11:$W$510, MATCH($CN681, 'Current Jobs'!$T$11:$T$510, 0)), "")</f>
        <v/>
      </c>
      <c r="CQ681" s="17" t="str">
        <f t="shared" ca="1" si="151"/>
        <v/>
      </c>
      <c r="CR681" s="17" t="str">
        <f t="shared" ca="1" si="153"/>
        <v/>
      </c>
      <c r="CS681" s="17" t="str">
        <f t="shared" ca="1" si="154"/>
        <v/>
      </c>
      <c r="CT681" s="17" t="str">
        <f t="shared" ca="1" si="154"/>
        <v/>
      </c>
      <c r="CV681" s="118" t="str" cm="1">
        <f t="array" aca="1" ref="CV681" ca="1">IF($CN681&gt;$CV$6, "", IFERROR(INDEX($BO$4:$BV$4, $BN$4, MATCH($CK681, $BO$8:$BV$8, 0)), 0))</f>
        <v/>
      </c>
      <c r="CX681" s="118" t="str">
        <f t="shared" ca="1" si="155"/>
        <v/>
      </c>
    </row>
    <row r="682" spans="88:102" hidden="1" x14ac:dyDescent="0.25">
      <c r="CJ682" s="89">
        <f t="shared" ca="1" si="152"/>
        <v>45337</v>
      </c>
      <c r="CK682" s="17" t="str">
        <f t="shared" ca="1" si="150"/>
        <v>Thu</v>
      </c>
      <c r="CL682" s="118" cm="1">
        <f t="array" aca="1" ref="CL682" ca="1">IFERROR(INDEX($BO$6:$BV$6, $BN$6, MATCH($CK682, $BO$8:$BV$8, 0)), 0)</f>
        <v>0.28385416666666663</v>
      </c>
      <c r="CN682" s="6">
        <f t="shared" ca="1" si="156"/>
        <v>5</v>
      </c>
      <c r="CO682" s="118">
        <f ca="1">SUMIF($CN$9:$CN682, $CN682, $CL$9:$CL$9)</f>
        <v>129.72135416666745</v>
      </c>
      <c r="CP682" s="140" t="str">
        <f ca="1">IFERROR(INDEX('Current Jobs'!$W$11:$W$510, MATCH($CN682, 'Current Jobs'!$T$11:$T$510, 0)), "")</f>
        <v/>
      </c>
      <c r="CQ682" s="17" t="str">
        <f t="shared" ca="1" si="151"/>
        <v/>
      </c>
      <c r="CR682" s="17" t="str">
        <f t="shared" ca="1" si="153"/>
        <v/>
      </c>
      <c r="CS682" s="17" t="str">
        <f t="shared" ca="1" si="154"/>
        <v/>
      </c>
      <c r="CT682" s="17" t="str">
        <f t="shared" ca="1" si="154"/>
        <v/>
      </c>
      <c r="CV682" s="118" t="str" cm="1">
        <f t="array" aca="1" ref="CV682" ca="1">IF($CN682&gt;$CV$6, "", IFERROR(INDEX($BO$4:$BV$4, $BN$4, MATCH($CK682, $BO$8:$BV$8, 0)), 0))</f>
        <v/>
      </c>
      <c r="CX682" s="118" t="str">
        <f t="shared" ca="1" si="155"/>
        <v/>
      </c>
    </row>
    <row r="683" spans="88:102" hidden="1" x14ac:dyDescent="0.25">
      <c r="CJ683" s="89">
        <f t="shared" ca="1" si="152"/>
        <v>45338</v>
      </c>
      <c r="CK683" s="17" t="str">
        <f t="shared" ca="1" si="150"/>
        <v>Fri</v>
      </c>
      <c r="CL683" s="118" cm="1">
        <f t="array" aca="1" ref="CL683" ca="1">IFERROR(INDEX($BO$6:$BV$6, $BN$6, MATCH($CK683, $BO$8:$BV$8, 0)), 0)</f>
        <v>0.28385416666666663</v>
      </c>
      <c r="CN683" s="6">
        <f t="shared" ca="1" si="156"/>
        <v>5</v>
      </c>
      <c r="CO683" s="118">
        <f ca="1">SUMIF($CN$9:$CN683, $CN683, $CL$9:$CL$9)</f>
        <v>130.00520833333411</v>
      </c>
      <c r="CP683" s="140" t="str">
        <f ca="1">IFERROR(INDEX('Current Jobs'!$W$11:$W$510, MATCH($CN683, 'Current Jobs'!$T$11:$T$510, 0)), "")</f>
        <v/>
      </c>
      <c r="CQ683" s="17" t="str">
        <f t="shared" ca="1" si="151"/>
        <v/>
      </c>
      <c r="CR683" s="17" t="str">
        <f t="shared" ca="1" si="153"/>
        <v/>
      </c>
      <c r="CS683" s="17" t="str">
        <f t="shared" ca="1" si="154"/>
        <v/>
      </c>
      <c r="CT683" s="17" t="str">
        <f t="shared" ca="1" si="154"/>
        <v/>
      </c>
      <c r="CV683" s="118" t="str" cm="1">
        <f t="array" aca="1" ref="CV683" ca="1">IF($CN683&gt;$CV$6, "", IFERROR(INDEX($BO$4:$BV$4, $BN$4, MATCH($CK683, $BO$8:$BV$8, 0)), 0))</f>
        <v/>
      </c>
      <c r="CX683" s="118" t="str">
        <f t="shared" ca="1" si="155"/>
        <v/>
      </c>
    </row>
    <row r="684" spans="88:102" hidden="1" x14ac:dyDescent="0.25">
      <c r="CJ684" s="89">
        <f t="shared" ca="1" si="152"/>
        <v>45339</v>
      </c>
      <c r="CK684" s="17" t="str">
        <f t="shared" ca="1" si="150"/>
        <v>Sat</v>
      </c>
      <c r="CL684" s="118" cm="1">
        <f t="array" aca="1" ref="CL684" ca="1">IFERROR(INDEX($BO$6:$BV$6, $BN$6, MATCH($CK684, $BO$8:$BV$8, 0)), 0)</f>
        <v>0</v>
      </c>
      <c r="CN684" s="6">
        <f t="shared" ca="1" si="156"/>
        <v>5</v>
      </c>
      <c r="CO684" s="118">
        <f ca="1">SUMIF($CN$9:$CN684, $CN684, $CL$9:$CL$9)</f>
        <v>130.00520833333411</v>
      </c>
      <c r="CP684" s="140" t="str">
        <f ca="1">IFERROR(INDEX('Current Jobs'!$W$11:$W$510, MATCH($CN684, 'Current Jobs'!$T$11:$T$510, 0)), "")</f>
        <v/>
      </c>
      <c r="CQ684" s="17" t="str">
        <f t="shared" ca="1" si="151"/>
        <v/>
      </c>
      <c r="CR684" s="17" t="str">
        <f t="shared" ca="1" si="153"/>
        <v/>
      </c>
      <c r="CS684" s="17" t="str">
        <f t="shared" ca="1" si="154"/>
        <v/>
      </c>
      <c r="CT684" s="17" t="str">
        <f t="shared" ca="1" si="154"/>
        <v/>
      </c>
      <c r="CV684" s="118" t="str" cm="1">
        <f t="array" aca="1" ref="CV684" ca="1">IF($CN684&gt;$CV$6, "", IFERROR(INDEX($BO$4:$BV$4, $BN$4, MATCH($CK684, $BO$8:$BV$8, 0)), 0))</f>
        <v/>
      </c>
      <c r="CX684" s="118" t="str">
        <f t="shared" ca="1" si="155"/>
        <v/>
      </c>
    </row>
    <row r="685" spans="88:102" hidden="1" x14ac:dyDescent="0.25">
      <c r="CJ685" s="89">
        <f t="shared" ca="1" si="152"/>
        <v>45340</v>
      </c>
      <c r="CK685" s="17" t="str">
        <f t="shared" ca="1" si="150"/>
        <v>Sun</v>
      </c>
      <c r="CL685" s="118" cm="1">
        <f t="array" aca="1" ref="CL685" ca="1">IFERROR(INDEX($BO$6:$BV$6, $BN$6, MATCH($CK685, $BO$8:$BV$8, 0)), 0)</f>
        <v>0</v>
      </c>
      <c r="CN685" s="6">
        <f t="shared" ca="1" si="156"/>
        <v>5</v>
      </c>
      <c r="CO685" s="118">
        <f ca="1">SUMIF($CN$9:$CN685, $CN685, $CL$9:$CL$9)</f>
        <v>130.00520833333411</v>
      </c>
      <c r="CP685" s="140" t="str">
        <f ca="1">IFERROR(INDEX('Current Jobs'!$W$11:$W$510, MATCH($CN685, 'Current Jobs'!$T$11:$T$510, 0)), "")</f>
        <v/>
      </c>
      <c r="CQ685" s="17" t="str">
        <f t="shared" ca="1" si="151"/>
        <v/>
      </c>
      <c r="CR685" s="17" t="str">
        <f t="shared" ca="1" si="153"/>
        <v/>
      </c>
      <c r="CS685" s="17" t="str">
        <f t="shared" ca="1" si="154"/>
        <v/>
      </c>
      <c r="CT685" s="17" t="str">
        <f t="shared" ca="1" si="154"/>
        <v/>
      </c>
      <c r="CV685" s="118" t="str" cm="1">
        <f t="array" aca="1" ref="CV685" ca="1">IF($CN685&gt;$CV$6, "", IFERROR(INDEX($BO$4:$BV$4, $BN$4, MATCH($CK685, $BO$8:$BV$8, 0)), 0))</f>
        <v/>
      </c>
      <c r="CX685" s="118" t="str">
        <f t="shared" ca="1" si="155"/>
        <v/>
      </c>
    </row>
    <row r="686" spans="88:102" hidden="1" x14ac:dyDescent="0.25">
      <c r="CJ686" s="89">
        <f t="shared" ca="1" si="152"/>
        <v>45341</v>
      </c>
      <c r="CK686" s="17" t="str">
        <f t="shared" ca="1" si="150"/>
        <v>Mon</v>
      </c>
      <c r="CL686" s="118" cm="1">
        <f t="array" aca="1" ref="CL686" ca="1">IFERROR(INDEX($BO$6:$BV$6, $BN$6, MATCH($CK686, $BO$8:$BV$8, 0)), 0)</f>
        <v>0.28385416666666663</v>
      </c>
      <c r="CN686" s="6">
        <f t="shared" ca="1" si="156"/>
        <v>5</v>
      </c>
      <c r="CO686" s="118">
        <f ca="1">SUMIF($CN$9:$CN686, $CN686, $CL$9:$CL$9)</f>
        <v>130.28906250000077</v>
      </c>
      <c r="CP686" s="140" t="str">
        <f ca="1">IFERROR(INDEX('Current Jobs'!$W$11:$W$510, MATCH($CN686, 'Current Jobs'!$T$11:$T$510, 0)), "")</f>
        <v/>
      </c>
      <c r="CQ686" s="17" t="str">
        <f t="shared" ca="1" si="151"/>
        <v/>
      </c>
      <c r="CR686" s="17" t="str">
        <f t="shared" ca="1" si="153"/>
        <v/>
      </c>
      <c r="CS686" s="17" t="str">
        <f t="shared" ca="1" si="154"/>
        <v/>
      </c>
      <c r="CT686" s="17" t="str">
        <f t="shared" ca="1" si="154"/>
        <v/>
      </c>
      <c r="CV686" s="118" t="str" cm="1">
        <f t="array" aca="1" ref="CV686" ca="1">IF($CN686&gt;$CV$6, "", IFERROR(INDEX($BO$4:$BV$4, $BN$4, MATCH($CK686, $BO$8:$BV$8, 0)), 0))</f>
        <v/>
      </c>
      <c r="CX686" s="118" t="str">
        <f t="shared" ca="1" si="155"/>
        <v/>
      </c>
    </row>
    <row r="687" spans="88:102" hidden="1" x14ac:dyDescent="0.25">
      <c r="CJ687" s="89">
        <f t="shared" ca="1" si="152"/>
        <v>45342</v>
      </c>
      <c r="CK687" s="17" t="str">
        <f t="shared" ca="1" si="150"/>
        <v>Tue</v>
      </c>
      <c r="CL687" s="118" cm="1">
        <f t="array" aca="1" ref="CL687" ca="1">IFERROR(INDEX($BO$6:$BV$6, $BN$6, MATCH($CK687, $BO$8:$BV$8, 0)), 0)</f>
        <v>0.28385416666666663</v>
      </c>
      <c r="CN687" s="6">
        <f t="shared" ca="1" si="156"/>
        <v>5</v>
      </c>
      <c r="CO687" s="118">
        <f ca="1">SUMIF($CN$9:$CN687, $CN687, $CL$9:$CL$9)</f>
        <v>130.57291666666742</v>
      </c>
      <c r="CP687" s="140" t="str">
        <f ca="1">IFERROR(INDEX('Current Jobs'!$W$11:$W$510, MATCH($CN687, 'Current Jobs'!$T$11:$T$510, 0)), "")</f>
        <v/>
      </c>
      <c r="CQ687" s="17" t="str">
        <f t="shared" ca="1" si="151"/>
        <v/>
      </c>
      <c r="CR687" s="17" t="str">
        <f t="shared" ca="1" si="153"/>
        <v/>
      </c>
      <c r="CS687" s="17" t="str">
        <f t="shared" ca="1" si="154"/>
        <v/>
      </c>
      <c r="CT687" s="17" t="str">
        <f t="shared" ca="1" si="154"/>
        <v/>
      </c>
      <c r="CV687" s="118" t="str" cm="1">
        <f t="array" aca="1" ref="CV687" ca="1">IF($CN687&gt;$CV$6, "", IFERROR(INDEX($BO$4:$BV$4, $BN$4, MATCH($CK687, $BO$8:$BV$8, 0)), 0))</f>
        <v/>
      </c>
      <c r="CX687" s="118" t="str">
        <f t="shared" ca="1" si="155"/>
        <v/>
      </c>
    </row>
    <row r="688" spans="88:102" hidden="1" x14ac:dyDescent="0.25">
      <c r="CJ688" s="89">
        <f t="shared" ca="1" si="152"/>
        <v>45343</v>
      </c>
      <c r="CK688" s="17" t="str">
        <f t="shared" ca="1" si="150"/>
        <v>Wed</v>
      </c>
      <c r="CL688" s="118" cm="1">
        <f t="array" aca="1" ref="CL688" ca="1">IFERROR(INDEX($BO$6:$BV$6, $BN$6, MATCH($CK688, $BO$8:$BV$8, 0)), 0)</f>
        <v>0.28385416666666663</v>
      </c>
      <c r="CN688" s="6">
        <f t="shared" ca="1" si="156"/>
        <v>5</v>
      </c>
      <c r="CO688" s="118">
        <f ca="1">SUMIF($CN$9:$CN688, $CN688, $CL$9:$CL$9)</f>
        <v>130.85677083333408</v>
      </c>
      <c r="CP688" s="140" t="str">
        <f ca="1">IFERROR(INDEX('Current Jobs'!$W$11:$W$510, MATCH($CN688, 'Current Jobs'!$T$11:$T$510, 0)), "")</f>
        <v/>
      </c>
      <c r="CQ688" s="17" t="str">
        <f t="shared" ca="1" si="151"/>
        <v/>
      </c>
      <c r="CR688" s="17" t="str">
        <f t="shared" ca="1" si="153"/>
        <v/>
      </c>
      <c r="CS688" s="17" t="str">
        <f t="shared" ca="1" si="154"/>
        <v/>
      </c>
      <c r="CT688" s="17" t="str">
        <f t="shared" ca="1" si="154"/>
        <v/>
      </c>
      <c r="CV688" s="118" t="str" cm="1">
        <f t="array" aca="1" ref="CV688" ca="1">IF($CN688&gt;$CV$6, "", IFERROR(INDEX($BO$4:$BV$4, $BN$4, MATCH($CK688, $BO$8:$BV$8, 0)), 0))</f>
        <v/>
      </c>
      <c r="CX688" s="118" t="str">
        <f t="shared" ca="1" si="155"/>
        <v/>
      </c>
    </row>
    <row r="689" spans="88:102" hidden="1" x14ac:dyDescent="0.25">
      <c r="CJ689" s="89">
        <f t="shared" ca="1" si="152"/>
        <v>45344</v>
      </c>
      <c r="CK689" s="17" t="str">
        <f t="shared" ca="1" si="150"/>
        <v>Thu</v>
      </c>
      <c r="CL689" s="118" cm="1">
        <f t="array" aca="1" ref="CL689" ca="1">IFERROR(INDEX($BO$6:$BV$6, $BN$6, MATCH($CK689, $BO$8:$BV$8, 0)), 0)</f>
        <v>0.28385416666666663</v>
      </c>
      <c r="CN689" s="6">
        <f t="shared" ca="1" si="156"/>
        <v>5</v>
      </c>
      <c r="CO689" s="118">
        <f ca="1">SUMIF($CN$9:$CN689, $CN689, $CL$9:$CL$9)</f>
        <v>131.14062500000074</v>
      </c>
      <c r="CP689" s="140" t="str">
        <f ca="1">IFERROR(INDEX('Current Jobs'!$W$11:$W$510, MATCH($CN689, 'Current Jobs'!$T$11:$T$510, 0)), "")</f>
        <v/>
      </c>
      <c r="CQ689" s="17" t="str">
        <f t="shared" ca="1" si="151"/>
        <v/>
      </c>
      <c r="CR689" s="17" t="str">
        <f t="shared" ca="1" si="153"/>
        <v/>
      </c>
      <c r="CS689" s="17" t="str">
        <f t="shared" ca="1" si="154"/>
        <v/>
      </c>
      <c r="CT689" s="17" t="str">
        <f t="shared" ca="1" si="154"/>
        <v/>
      </c>
      <c r="CV689" s="118" t="str" cm="1">
        <f t="array" aca="1" ref="CV689" ca="1">IF($CN689&gt;$CV$6, "", IFERROR(INDEX($BO$4:$BV$4, $BN$4, MATCH($CK689, $BO$8:$BV$8, 0)), 0))</f>
        <v/>
      </c>
      <c r="CX689" s="118" t="str">
        <f t="shared" ca="1" si="155"/>
        <v/>
      </c>
    </row>
    <row r="690" spans="88:102" hidden="1" x14ac:dyDescent="0.25">
      <c r="CJ690" s="89">
        <f t="shared" ca="1" si="152"/>
        <v>45345</v>
      </c>
      <c r="CK690" s="17" t="str">
        <f t="shared" ca="1" si="150"/>
        <v>Fri</v>
      </c>
      <c r="CL690" s="118" cm="1">
        <f t="array" aca="1" ref="CL690" ca="1">IFERROR(INDEX($BO$6:$BV$6, $BN$6, MATCH($CK690, $BO$8:$BV$8, 0)), 0)</f>
        <v>0.28385416666666663</v>
      </c>
      <c r="CN690" s="6">
        <f t="shared" ca="1" si="156"/>
        <v>5</v>
      </c>
      <c r="CO690" s="118">
        <f ca="1">SUMIF($CN$9:$CN690, $CN690, $CL$9:$CL$9)</f>
        <v>131.4244791666674</v>
      </c>
      <c r="CP690" s="140" t="str">
        <f ca="1">IFERROR(INDEX('Current Jobs'!$W$11:$W$510, MATCH($CN690, 'Current Jobs'!$T$11:$T$510, 0)), "")</f>
        <v/>
      </c>
      <c r="CQ690" s="17" t="str">
        <f t="shared" ca="1" si="151"/>
        <v/>
      </c>
      <c r="CR690" s="17" t="str">
        <f t="shared" ca="1" si="153"/>
        <v/>
      </c>
      <c r="CS690" s="17" t="str">
        <f t="shared" ca="1" si="154"/>
        <v/>
      </c>
      <c r="CT690" s="17" t="str">
        <f t="shared" ca="1" si="154"/>
        <v/>
      </c>
      <c r="CV690" s="118" t="str" cm="1">
        <f t="array" aca="1" ref="CV690" ca="1">IF($CN690&gt;$CV$6, "", IFERROR(INDEX($BO$4:$BV$4, $BN$4, MATCH($CK690, $BO$8:$BV$8, 0)), 0))</f>
        <v/>
      </c>
      <c r="CX690" s="118" t="str">
        <f t="shared" ca="1" si="155"/>
        <v/>
      </c>
    </row>
    <row r="691" spans="88:102" hidden="1" x14ac:dyDescent="0.25">
      <c r="CJ691" s="89">
        <f t="shared" ca="1" si="152"/>
        <v>45346</v>
      </c>
      <c r="CK691" s="17" t="str">
        <f t="shared" ca="1" si="150"/>
        <v>Sat</v>
      </c>
      <c r="CL691" s="118" cm="1">
        <f t="array" aca="1" ref="CL691" ca="1">IFERROR(INDEX($BO$6:$BV$6, $BN$6, MATCH($CK691, $BO$8:$BV$8, 0)), 0)</f>
        <v>0</v>
      </c>
      <c r="CN691" s="6">
        <f t="shared" ca="1" si="156"/>
        <v>5</v>
      </c>
      <c r="CO691" s="118">
        <f ca="1">SUMIF($CN$9:$CN691, $CN691, $CL$9:$CL$9)</f>
        <v>131.4244791666674</v>
      </c>
      <c r="CP691" s="140" t="str">
        <f ca="1">IFERROR(INDEX('Current Jobs'!$W$11:$W$510, MATCH($CN691, 'Current Jobs'!$T$11:$T$510, 0)), "")</f>
        <v/>
      </c>
      <c r="CQ691" s="17" t="str">
        <f t="shared" ca="1" si="151"/>
        <v/>
      </c>
      <c r="CR691" s="17" t="str">
        <f t="shared" ca="1" si="153"/>
        <v/>
      </c>
      <c r="CS691" s="17" t="str">
        <f t="shared" ca="1" si="154"/>
        <v/>
      </c>
      <c r="CT691" s="17" t="str">
        <f t="shared" ca="1" si="154"/>
        <v/>
      </c>
      <c r="CV691" s="118" t="str" cm="1">
        <f t="array" aca="1" ref="CV691" ca="1">IF($CN691&gt;$CV$6, "", IFERROR(INDEX($BO$4:$BV$4, $BN$4, MATCH($CK691, $BO$8:$BV$8, 0)), 0))</f>
        <v/>
      </c>
      <c r="CX691" s="118" t="str">
        <f t="shared" ca="1" si="155"/>
        <v/>
      </c>
    </row>
    <row r="692" spans="88:102" hidden="1" x14ac:dyDescent="0.25">
      <c r="CJ692" s="89">
        <f t="shared" ca="1" si="152"/>
        <v>45347</v>
      </c>
      <c r="CK692" s="17" t="str">
        <f t="shared" ca="1" si="150"/>
        <v>Sun</v>
      </c>
      <c r="CL692" s="118" cm="1">
        <f t="array" aca="1" ref="CL692" ca="1">IFERROR(INDEX($BO$6:$BV$6, $BN$6, MATCH($CK692, $BO$8:$BV$8, 0)), 0)</f>
        <v>0</v>
      </c>
      <c r="CN692" s="6">
        <f t="shared" ca="1" si="156"/>
        <v>5</v>
      </c>
      <c r="CO692" s="118">
        <f ca="1">SUMIF($CN$9:$CN692, $CN692, $CL$9:$CL$9)</f>
        <v>131.4244791666674</v>
      </c>
      <c r="CP692" s="140" t="str">
        <f ca="1">IFERROR(INDEX('Current Jobs'!$W$11:$W$510, MATCH($CN692, 'Current Jobs'!$T$11:$T$510, 0)), "")</f>
        <v/>
      </c>
      <c r="CQ692" s="17" t="str">
        <f t="shared" ca="1" si="151"/>
        <v/>
      </c>
      <c r="CR692" s="17" t="str">
        <f t="shared" ca="1" si="153"/>
        <v/>
      </c>
      <c r="CS692" s="17" t="str">
        <f t="shared" ca="1" si="154"/>
        <v/>
      </c>
      <c r="CT692" s="17" t="str">
        <f t="shared" ca="1" si="154"/>
        <v/>
      </c>
      <c r="CV692" s="118" t="str" cm="1">
        <f t="array" aca="1" ref="CV692" ca="1">IF($CN692&gt;$CV$6, "", IFERROR(INDEX($BO$4:$BV$4, $BN$4, MATCH($CK692, $BO$8:$BV$8, 0)), 0))</f>
        <v/>
      </c>
      <c r="CX692" s="118" t="str">
        <f t="shared" ca="1" si="155"/>
        <v/>
      </c>
    </row>
    <row r="693" spans="88:102" hidden="1" x14ac:dyDescent="0.25">
      <c r="CJ693" s="89">
        <f t="shared" ca="1" si="152"/>
        <v>45348</v>
      </c>
      <c r="CK693" s="17" t="str">
        <f t="shared" ca="1" si="150"/>
        <v>Mon</v>
      </c>
      <c r="CL693" s="118" cm="1">
        <f t="array" aca="1" ref="CL693" ca="1">IFERROR(INDEX($BO$6:$BV$6, $BN$6, MATCH($CK693, $BO$8:$BV$8, 0)), 0)</f>
        <v>0.28385416666666663</v>
      </c>
      <c r="CN693" s="6">
        <f t="shared" ca="1" si="156"/>
        <v>5</v>
      </c>
      <c r="CO693" s="118">
        <f ca="1">SUMIF($CN$9:$CN693, $CN693, $CL$9:$CL$9)</f>
        <v>131.70833333333405</v>
      </c>
      <c r="CP693" s="140" t="str">
        <f ca="1">IFERROR(INDEX('Current Jobs'!$W$11:$W$510, MATCH($CN693, 'Current Jobs'!$T$11:$T$510, 0)), "")</f>
        <v/>
      </c>
      <c r="CQ693" s="17" t="str">
        <f t="shared" ca="1" si="151"/>
        <v/>
      </c>
      <c r="CR693" s="17" t="str">
        <f t="shared" ca="1" si="153"/>
        <v/>
      </c>
      <c r="CS693" s="17" t="str">
        <f t="shared" ca="1" si="154"/>
        <v/>
      </c>
      <c r="CT693" s="17" t="str">
        <f t="shared" ca="1" si="154"/>
        <v/>
      </c>
      <c r="CV693" s="118" t="str" cm="1">
        <f t="array" aca="1" ref="CV693" ca="1">IF($CN693&gt;$CV$6, "", IFERROR(INDEX($BO$4:$BV$4, $BN$4, MATCH($CK693, $BO$8:$BV$8, 0)), 0))</f>
        <v/>
      </c>
      <c r="CX693" s="118" t="str">
        <f t="shared" ca="1" si="155"/>
        <v/>
      </c>
    </row>
    <row r="694" spans="88:102" hidden="1" x14ac:dyDescent="0.25">
      <c r="CJ694" s="89">
        <f t="shared" ca="1" si="152"/>
        <v>45349</v>
      </c>
      <c r="CK694" s="17" t="str">
        <f t="shared" ca="1" si="150"/>
        <v>Tue</v>
      </c>
      <c r="CL694" s="118" cm="1">
        <f t="array" aca="1" ref="CL694" ca="1">IFERROR(INDEX($BO$6:$BV$6, $BN$6, MATCH($CK694, $BO$8:$BV$8, 0)), 0)</f>
        <v>0.28385416666666663</v>
      </c>
      <c r="CN694" s="6">
        <f t="shared" ca="1" si="156"/>
        <v>5</v>
      </c>
      <c r="CO694" s="118">
        <f ca="1">SUMIF($CN$9:$CN694, $CN694, $CL$9:$CL$9)</f>
        <v>131.99218750000071</v>
      </c>
      <c r="CP694" s="140" t="str">
        <f ca="1">IFERROR(INDEX('Current Jobs'!$W$11:$W$510, MATCH($CN694, 'Current Jobs'!$T$11:$T$510, 0)), "")</f>
        <v/>
      </c>
      <c r="CQ694" s="17" t="str">
        <f t="shared" ca="1" si="151"/>
        <v/>
      </c>
      <c r="CR694" s="17" t="str">
        <f t="shared" ca="1" si="153"/>
        <v/>
      </c>
      <c r="CS694" s="17" t="str">
        <f t="shared" ca="1" si="154"/>
        <v/>
      </c>
      <c r="CT694" s="17" t="str">
        <f t="shared" ca="1" si="154"/>
        <v/>
      </c>
      <c r="CV694" s="118" t="str" cm="1">
        <f t="array" aca="1" ref="CV694" ca="1">IF($CN694&gt;$CV$6, "", IFERROR(INDEX($BO$4:$BV$4, $BN$4, MATCH($CK694, $BO$8:$BV$8, 0)), 0))</f>
        <v/>
      </c>
      <c r="CX694" s="118" t="str">
        <f t="shared" ca="1" si="155"/>
        <v/>
      </c>
    </row>
    <row r="695" spans="88:102" hidden="1" x14ac:dyDescent="0.25">
      <c r="CJ695" s="89">
        <f t="shared" ca="1" si="152"/>
        <v>45350</v>
      </c>
      <c r="CK695" s="17" t="str">
        <f t="shared" ca="1" si="150"/>
        <v>Wed</v>
      </c>
      <c r="CL695" s="118" cm="1">
        <f t="array" aca="1" ref="CL695" ca="1">IFERROR(INDEX($BO$6:$BV$6, $BN$6, MATCH($CK695, $BO$8:$BV$8, 0)), 0)</f>
        <v>0.28385416666666663</v>
      </c>
      <c r="CN695" s="6">
        <f t="shared" ca="1" si="156"/>
        <v>5</v>
      </c>
      <c r="CO695" s="118">
        <f ca="1">SUMIF($CN$9:$CN695, $CN695, $CL$9:$CL$9)</f>
        <v>132.27604166666737</v>
      </c>
      <c r="CP695" s="140" t="str">
        <f ca="1">IFERROR(INDEX('Current Jobs'!$W$11:$W$510, MATCH($CN695, 'Current Jobs'!$T$11:$T$510, 0)), "")</f>
        <v/>
      </c>
      <c r="CQ695" s="17" t="str">
        <f t="shared" ca="1" si="151"/>
        <v/>
      </c>
      <c r="CR695" s="17" t="str">
        <f t="shared" ca="1" si="153"/>
        <v/>
      </c>
      <c r="CS695" s="17" t="str">
        <f t="shared" ca="1" si="154"/>
        <v/>
      </c>
      <c r="CT695" s="17" t="str">
        <f t="shared" ca="1" si="154"/>
        <v/>
      </c>
      <c r="CV695" s="118" t="str" cm="1">
        <f t="array" aca="1" ref="CV695" ca="1">IF($CN695&gt;$CV$6, "", IFERROR(INDEX($BO$4:$BV$4, $BN$4, MATCH($CK695, $BO$8:$BV$8, 0)), 0))</f>
        <v/>
      </c>
      <c r="CX695" s="118" t="str">
        <f t="shared" ca="1" si="155"/>
        <v/>
      </c>
    </row>
    <row r="696" spans="88:102" hidden="1" x14ac:dyDescent="0.25">
      <c r="CJ696" s="89">
        <f t="shared" ca="1" si="152"/>
        <v>45351</v>
      </c>
      <c r="CK696" s="17" t="str">
        <f t="shared" ca="1" si="150"/>
        <v>Thu</v>
      </c>
      <c r="CL696" s="118" cm="1">
        <f t="array" aca="1" ref="CL696" ca="1">IFERROR(INDEX($BO$6:$BV$6, $BN$6, MATCH($CK696, $BO$8:$BV$8, 0)), 0)</f>
        <v>0.28385416666666663</v>
      </c>
      <c r="CN696" s="6">
        <f t="shared" ca="1" si="156"/>
        <v>5</v>
      </c>
      <c r="CO696" s="118">
        <f ca="1">SUMIF($CN$9:$CN696, $CN696, $CL$9:$CL$9)</f>
        <v>132.55989583333402</v>
      </c>
      <c r="CP696" s="140" t="str">
        <f ca="1">IFERROR(INDEX('Current Jobs'!$W$11:$W$510, MATCH($CN696, 'Current Jobs'!$T$11:$T$510, 0)), "")</f>
        <v/>
      </c>
      <c r="CQ696" s="17" t="str">
        <f t="shared" ca="1" si="151"/>
        <v/>
      </c>
      <c r="CR696" s="17" t="str">
        <f t="shared" ca="1" si="153"/>
        <v/>
      </c>
      <c r="CS696" s="17" t="str">
        <f t="shared" ca="1" si="154"/>
        <v/>
      </c>
      <c r="CT696" s="17" t="str">
        <f t="shared" ca="1" si="154"/>
        <v/>
      </c>
      <c r="CV696" s="118" t="str" cm="1">
        <f t="array" aca="1" ref="CV696" ca="1">IF($CN696&gt;$CV$6, "", IFERROR(INDEX($BO$4:$BV$4, $BN$4, MATCH($CK696, $BO$8:$BV$8, 0)), 0))</f>
        <v/>
      </c>
      <c r="CX696" s="118" t="str">
        <f t="shared" ca="1" si="155"/>
        <v/>
      </c>
    </row>
    <row r="697" spans="88:102" hidden="1" x14ac:dyDescent="0.25">
      <c r="CJ697" s="89">
        <f t="shared" ca="1" si="152"/>
        <v>45352</v>
      </c>
      <c r="CK697" s="17" t="str">
        <f t="shared" ca="1" si="150"/>
        <v>Fri</v>
      </c>
      <c r="CL697" s="118" cm="1">
        <f t="array" aca="1" ref="CL697" ca="1">IFERROR(INDEX($BO$6:$BV$6, $BN$6, MATCH($CK697, $BO$8:$BV$8, 0)), 0)</f>
        <v>0.28385416666666663</v>
      </c>
      <c r="CN697" s="6">
        <f t="shared" ca="1" si="156"/>
        <v>5</v>
      </c>
      <c r="CO697" s="118">
        <f ca="1">SUMIF($CN$9:$CN697, $CN697, $CL$9:$CL$9)</f>
        <v>132.84375000000068</v>
      </c>
      <c r="CP697" s="140" t="str">
        <f ca="1">IFERROR(INDEX('Current Jobs'!$W$11:$W$510, MATCH($CN697, 'Current Jobs'!$T$11:$T$510, 0)), "")</f>
        <v/>
      </c>
      <c r="CQ697" s="17" t="str">
        <f t="shared" ca="1" si="151"/>
        <v/>
      </c>
      <c r="CR697" s="17" t="str">
        <f t="shared" ca="1" si="153"/>
        <v/>
      </c>
      <c r="CS697" s="17" t="str">
        <f t="shared" ca="1" si="154"/>
        <v/>
      </c>
      <c r="CT697" s="17" t="str">
        <f t="shared" ca="1" si="154"/>
        <v/>
      </c>
      <c r="CV697" s="118" t="str" cm="1">
        <f t="array" aca="1" ref="CV697" ca="1">IF($CN697&gt;$CV$6, "", IFERROR(INDEX($BO$4:$BV$4, $BN$4, MATCH($CK697, $BO$8:$BV$8, 0)), 0))</f>
        <v/>
      </c>
      <c r="CX697" s="118" t="str">
        <f t="shared" ca="1" si="155"/>
        <v/>
      </c>
    </row>
    <row r="698" spans="88:102" hidden="1" x14ac:dyDescent="0.25">
      <c r="CJ698" s="89">
        <f t="shared" ca="1" si="152"/>
        <v>45353</v>
      </c>
      <c r="CK698" s="17" t="str">
        <f t="shared" ca="1" si="150"/>
        <v>Sat</v>
      </c>
      <c r="CL698" s="118" cm="1">
        <f t="array" aca="1" ref="CL698" ca="1">IFERROR(INDEX($BO$6:$BV$6, $BN$6, MATCH($CK698, $BO$8:$BV$8, 0)), 0)</f>
        <v>0</v>
      </c>
      <c r="CN698" s="6">
        <f t="shared" ca="1" si="156"/>
        <v>5</v>
      </c>
      <c r="CO698" s="118">
        <f ca="1">SUMIF($CN$9:$CN698, $CN698, $CL$9:$CL$9)</f>
        <v>132.84375000000068</v>
      </c>
      <c r="CP698" s="140" t="str">
        <f ca="1">IFERROR(INDEX('Current Jobs'!$W$11:$W$510, MATCH($CN698, 'Current Jobs'!$T$11:$T$510, 0)), "")</f>
        <v/>
      </c>
      <c r="CQ698" s="17" t="str">
        <f t="shared" ca="1" si="151"/>
        <v/>
      </c>
      <c r="CR698" s="17" t="str">
        <f t="shared" ca="1" si="153"/>
        <v/>
      </c>
      <c r="CS698" s="17" t="str">
        <f t="shared" ca="1" si="154"/>
        <v/>
      </c>
      <c r="CT698" s="17" t="str">
        <f t="shared" ca="1" si="154"/>
        <v/>
      </c>
      <c r="CV698" s="118" t="str" cm="1">
        <f t="array" aca="1" ref="CV698" ca="1">IF($CN698&gt;$CV$6, "", IFERROR(INDEX($BO$4:$BV$4, $BN$4, MATCH($CK698, $BO$8:$BV$8, 0)), 0))</f>
        <v/>
      </c>
      <c r="CX698" s="118" t="str">
        <f t="shared" ca="1" si="155"/>
        <v/>
      </c>
    </row>
    <row r="699" spans="88:102" hidden="1" x14ac:dyDescent="0.25">
      <c r="CJ699" s="89">
        <f t="shared" ca="1" si="152"/>
        <v>45354</v>
      </c>
      <c r="CK699" s="17" t="str">
        <f t="shared" ca="1" si="150"/>
        <v>Sun</v>
      </c>
      <c r="CL699" s="118" cm="1">
        <f t="array" aca="1" ref="CL699" ca="1">IFERROR(INDEX($BO$6:$BV$6, $BN$6, MATCH($CK699, $BO$8:$BV$8, 0)), 0)</f>
        <v>0</v>
      </c>
      <c r="CN699" s="6">
        <f t="shared" ca="1" si="156"/>
        <v>5</v>
      </c>
      <c r="CO699" s="118">
        <f ca="1">SUMIF($CN$9:$CN699, $CN699, $CL$9:$CL$9)</f>
        <v>132.84375000000068</v>
      </c>
      <c r="CP699" s="140" t="str">
        <f ca="1">IFERROR(INDEX('Current Jobs'!$W$11:$W$510, MATCH($CN699, 'Current Jobs'!$T$11:$T$510, 0)), "")</f>
        <v/>
      </c>
      <c r="CQ699" s="17" t="str">
        <f t="shared" ca="1" si="151"/>
        <v/>
      </c>
      <c r="CR699" s="17" t="str">
        <f t="shared" ca="1" si="153"/>
        <v/>
      </c>
      <c r="CS699" s="17" t="str">
        <f t="shared" ca="1" si="154"/>
        <v/>
      </c>
      <c r="CT699" s="17" t="str">
        <f t="shared" ca="1" si="154"/>
        <v/>
      </c>
      <c r="CV699" s="118" t="str" cm="1">
        <f t="array" aca="1" ref="CV699" ca="1">IF($CN699&gt;$CV$6, "", IFERROR(INDEX($BO$4:$BV$4, $BN$4, MATCH($CK699, $BO$8:$BV$8, 0)), 0))</f>
        <v/>
      </c>
      <c r="CX699" s="118" t="str">
        <f t="shared" ca="1" si="155"/>
        <v/>
      </c>
    </row>
    <row r="700" spans="88:102" hidden="1" x14ac:dyDescent="0.25">
      <c r="CJ700" s="89">
        <f t="shared" ca="1" si="152"/>
        <v>45355</v>
      </c>
      <c r="CK700" s="17" t="str">
        <f t="shared" ca="1" si="150"/>
        <v>Mon</v>
      </c>
      <c r="CL700" s="118" cm="1">
        <f t="array" aca="1" ref="CL700" ca="1">IFERROR(INDEX($BO$6:$BV$6, $BN$6, MATCH($CK700, $BO$8:$BV$8, 0)), 0)</f>
        <v>0.28385416666666663</v>
      </c>
      <c r="CN700" s="6">
        <f t="shared" ca="1" si="156"/>
        <v>5</v>
      </c>
      <c r="CO700" s="118">
        <f ca="1">SUMIF($CN$9:$CN700, $CN700, $CL$9:$CL$9)</f>
        <v>133.12760416666734</v>
      </c>
      <c r="CP700" s="140" t="str">
        <f ca="1">IFERROR(INDEX('Current Jobs'!$W$11:$W$510, MATCH($CN700, 'Current Jobs'!$T$11:$T$510, 0)), "")</f>
        <v/>
      </c>
      <c r="CQ700" s="17" t="str">
        <f t="shared" ca="1" si="151"/>
        <v/>
      </c>
      <c r="CR700" s="17" t="str">
        <f t="shared" ca="1" si="153"/>
        <v/>
      </c>
      <c r="CS700" s="17" t="str">
        <f t="shared" ca="1" si="154"/>
        <v/>
      </c>
      <c r="CT700" s="17" t="str">
        <f t="shared" ca="1" si="154"/>
        <v/>
      </c>
      <c r="CV700" s="118" t="str" cm="1">
        <f t="array" aca="1" ref="CV700" ca="1">IF($CN700&gt;$CV$6, "", IFERROR(INDEX($BO$4:$BV$4, $BN$4, MATCH($CK700, $BO$8:$BV$8, 0)), 0))</f>
        <v/>
      </c>
      <c r="CX700" s="118" t="str">
        <f t="shared" ca="1" si="155"/>
        <v/>
      </c>
    </row>
    <row r="701" spans="88:102" hidden="1" x14ac:dyDescent="0.25">
      <c r="CJ701" s="89">
        <f t="shared" ca="1" si="152"/>
        <v>45356</v>
      </c>
      <c r="CK701" s="17" t="str">
        <f t="shared" ca="1" si="150"/>
        <v>Tue</v>
      </c>
      <c r="CL701" s="118" cm="1">
        <f t="array" aca="1" ref="CL701" ca="1">IFERROR(INDEX($BO$6:$BV$6, $BN$6, MATCH($CK701, $BO$8:$BV$8, 0)), 0)</f>
        <v>0.28385416666666663</v>
      </c>
      <c r="CN701" s="6">
        <f t="shared" ca="1" si="156"/>
        <v>5</v>
      </c>
      <c r="CO701" s="118">
        <f ca="1">SUMIF($CN$9:$CN701, $CN701, $CL$9:$CL$9)</f>
        <v>133.411458333334</v>
      </c>
      <c r="CP701" s="140" t="str">
        <f ca="1">IFERROR(INDEX('Current Jobs'!$W$11:$W$510, MATCH($CN701, 'Current Jobs'!$T$11:$T$510, 0)), "")</f>
        <v/>
      </c>
      <c r="CQ701" s="17" t="str">
        <f t="shared" ca="1" si="151"/>
        <v/>
      </c>
      <c r="CR701" s="17" t="str">
        <f t="shared" ca="1" si="153"/>
        <v/>
      </c>
      <c r="CS701" s="17" t="str">
        <f t="shared" ca="1" si="154"/>
        <v/>
      </c>
      <c r="CT701" s="17" t="str">
        <f t="shared" ca="1" si="154"/>
        <v/>
      </c>
      <c r="CV701" s="118" t="str" cm="1">
        <f t="array" aca="1" ref="CV701" ca="1">IF($CN701&gt;$CV$6, "", IFERROR(INDEX($BO$4:$BV$4, $BN$4, MATCH($CK701, $BO$8:$BV$8, 0)), 0))</f>
        <v/>
      </c>
      <c r="CX701" s="118" t="str">
        <f t="shared" ca="1" si="155"/>
        <v/>
      </c>
    </row>
    <row r="702" spans="88:102" hidden="1" x14ac:dyDescent="0.25">
      <c r="CJ702" s="89">
        <f t="shared" ca="1" si="152"/>
        <v>45357</v>
      </c>
      <c r="CK702" s="17" t="str">
        <f t="shared" ca="1" si="150"/>
        <v>Wed</v>
      </c>
      <c r="CL702" s="118" cm="1">
        <f t="array" aca="1" ref="CL702" ca="1">IFERROR(INDEX($BO$6:$BV$6, $BN$6, MATCH($CK702, $BO$8:$BV$8, 0)), 0)</f>
        <v>0.28385416666666663</v>
      </c>
      <c r="CN702" s="6">
        <f t="shared" ca="1" si="156"/>
        <v>5</v>
      </c>
      <c r="CO702" s="118">
        <f ca="1">SUMIF($CN$9:$CN702, $CN702, $CL$9:$CL$9)</f>
        <v>133.69531250000065</v>
      </c>
      <c r="CP702" s="140" t="str">
        <f ca="1">IFERROR(INDEX('Current Jobs'!$W$11:$W$510, MATCH($CN702, 'Current Jobs'!$T$11:$T$510, 0)), "")</f>
        <v/>
      </c>
      <c r="CQ702" s="17" t="str">
        <f t="shared" ca="1" si="151"/>
        <v/>
      </c>
      <c r="CR702" s="17" t="str">
        <f t="shared" ca="1" si="153"/>
        <v/>
      </c>
      <c r="CS702" s="17" t="str">
        <f t="shared" ca="1" si="154"/>
        <v/>
      </c>
      <c r="CT702" s="17" t="str">
        <f t="shared" ca="1" si="154"/>
        <v/>
      </c>
      <c r="CV702" s="118" t="str" cm="1">
        <f t="array" aca="1" ref="CV702" ca="1">IF($CN702&gt;$CV$6, "", IFERROR(INDEX($BO$4:$BV$4, $BN$4, MATCH($CK702, $BO$8:$BV$8, 0)), 0))</f>
        <v/>
      </c>
      <c r="CX702" s="118" t="str">
        <f t="shared" ca="1" si="155"/>
        <v/>
      </c>
    </row>
    <row r="703" spans="88:102" hidden="1" x14ac:dyDescent="0.25">
      <c r="CJ703" s="89">
        <f t="shared" ca="1" si="152"/>
        <v>45358</v>
      </c>
      <c r="CK703" s="17" t="str">
        <f t="shared" ca="1" si="150"/>
        <v>Thu</v>
      </c>
      <c r="CL703" s="118" cm="1">
        <f t="array" aca="1" ref="CL703" ca="1">IFERROR(INDEX($BO$6:$BV$6, $BN$6, MATCH($CK703, $BO$8:$BV$8, 0)), 0)</f>
        <v>0.28385416666666663</v>
      </c>
      <c r="CN703" s="6">
        <f t="shared" ca="1" si="156"/>
        <v>5</v>
      </c>
      <c r="CO703" s="118">
        <f ca="1">SUMIF($CN$9:$CN703, $CN703, $CL$9:$CL$9)</f>
        <v>133.97916666666731</v>
      </c>
      <c r="CP703" s="140" t="str">
        <f ca="1">IFERROR(INDEX('Current Jobs'!$W$11:$W$510, MATCH($CN703, 'Current Jobs'!$T$11:$T$510, 0)), "")</f>
        <v/>
      </c>
      <c r="CQ703" s="17" t="str">
        <f t="shared" ca="1" si="151"/>
        <v/>
      </c>
      <c r="CR703" s="17" t="str">
        <f t="shared" ca="1" si="153"/>
        <v/>
      </c>
      <c r="CS703" s="17" t="str">
        <f t="shared" ca="1" si="154"/>
        <v/>
      </c>
      <c r="CT703" s="17" t="str">
        <f t="shared" ca="1" si="154"/>
        <v/>
      </c>
      <c r="CV703" s="118" t="str" cm="1">
        <f t="array" aca="1" ref="CV703" ca="1">IF($CN703&gt;$CV$6, "", IFERROR(INDEX($BO$4:$BV$4, $BN$4, MATCH($CK703, $BO$8:$BV$8, 0)), 0))</f>
        <v/>
      </c>
      <c r="CX703" s="118" t="str">
        <f t="shared" ca="1" si="155"/>
        <v/>
      </c>
    </row>
    <row r="704" spans="88:102" hidden="1" x14ac:dyDescent="0.25">
      <c r="CJ704" s="89">
        <f t="shared" ca="1" si="152"/>
        <v>45359</v>
      </c>
      <c r="CK704" s="17" t="str">
        <f t="shared" ca="1" si="150"/>
        <v>Fri</v>
      </c>
      <c r="CL704" s="118" cm="1">
        <f t="array" aca="1" ref="CL704" ca="1">IFERROR(INDEX($BO$6:$BV$6, $BN$6, MATCH($CK704, $BO$8:$BV$8, 0)), 0)</f>
        <v>0.28385416666666663</v>
      </c>
      <c r="CN704" s="6">
        <f t="shared" ca="1" si="156"/>
        <v>5</v>
      </c>
      <c r="CO704" s="118">
        <f ca="1">SUMIF($CN$9:$CN704, $CN704, $CL$9:$CL$9)</f>
        <v>134.26302083333397</v>
      </c>
      <c r="CP704" s="140" t="str">
        <f ca="1">IFERROR(INDEX('Current Jobs'!$W$11:$W$510, MATCH($CN704, 'Current Jobs'!$T$11:$T$510, 0)), "")</f>
        <v/>
      </c>
      <c r="CQ704" s="17" t="str">
        <f t="shared" ca="1" si="151"/>
        <v/>
      </c>
      <c r="CR704" s="17" t="str">
        <f t="shared" ca="1" si="153"/>
        <v/>
      </c>
      <c r="CS704" s="17" t="str">
        <f t="shared" ca="1" si="154"/>
        <v/>
      </c>
      <c r="CT704" s="17" t="str">
        <f t="shared" ca="1" si="154"/>
        <v/>
      </c>
      <c r="CV704" s="118" t="str" cm="1">
        <f t="array" aca="1" ref="CV704" ca="1">IF($CN704&gt;$CV$6, "", IFERROR(INDEX($BO$4:$BV$4, $BN$4, MATCH($CK704, $BO$8:$BV$8, 0)), 0))</f>
        <v/>
      </c>
      <c r="CX704" s="118" t="str">
        <f t="shared" ca="1" si="155"/>
        <v/>
      </c>
    </row>
    <row r="705" spans="88:102" hidden="1" x14ac:dyDescent="0.25">
      <c r="CJ705" s="89">
        <f t="shared" ca="1" si="152"/>
        <v>45360</v>
      </c>
      <c r="CK705" s="17" t="str">
        <f t="shared" ca="1" si="150"/>
        <v>Sat</v>
      </c>
      <c r="CL705" s="118" cm="1">
        <f t="array" aca="1" ref="CL705" ca="1">IFERROR(INDEX($BO$6:$BV$6, $BN$6, MATCH($CK705, $BO$8:$BV$8, 0)), 0)</f>
        <v>0</v>
      </c>
      <c r="CN705" s="6">
        <f t="shared" ca="1" si="156"/>
        <v>5</v>
      </c>
      <c r="CO705" s="118">
        <f ca="1">SUMIF($CN$9:$CN705, $CN705, $CL$9:$CL$9)</f>
        <v>134.26302083333397</v>
      </c>
      <c r="CP705" s="140" t="str">
        <f ca="1">IFERROR(INDEX('Current Jobs'!$W$11:$W$510, MATCH($CN705, 'Current Jobs'!$T$11:$T$510, 0)), "")</f>
        <v/>
      </c>
      <c r="CQ705" s="17" t="str">
        <f t="shared" ca="1" si="151"/>
        <v/>
      </c>
      <c r="CR705" s="17" t="str">
        <f t="shared" ca="1" si="153"/>
        <v/>
      </c>
      <c r="CS705" s="17" t="str">
        <f t="shared" ca="1" si="154"/>
        <v/>
      </c>
      <c r="CT705" s="17" t="str">
        <f t="shared" ca="1" si="154"/>
        <v/>
      </c>
      <c r="CV705" s="118" t="str" cm="1">
        <f t="array" aca="1" ref="CV705" ca="1">IF($CN705&gt;$CV$6, "", IFERROR(INDEX($BO$4:$BV$4, $BN$4, MATCH($CK705, $BO$8:$BV$8, 0)), 0))</f>
        <v/>
      </c>
      <c r="CX705" s="118" t="str">
        <f t="shared" ca="1" si="155"/>
        <v/>
      </c>
    </row>
    <row r="706" spans="88:102" hidden="1" x14ac:dyDescent="0.25">
      <c r="CJ706" s="89">
        <f t="shared" ca="1" si="152"/>
        <v>45361</v>
      </c>
      <c r="CK706" s="17" t="str">
        <f t="shared" ca="1" si="150"/>
        <v>Sun</v>
      </c>
      <c r="CL706" s="118" cm="1">
        <f t="array" aca="1" ref="CL706" ca="1">IFERROR(INDEX($BO$6:$BV$6, $BN$6, MATCH($CK706, $BO$8:$BV$8, 0)), 0)</f>
        <v>0</v>
      </c>
      <c r="CN706" s="6">
        <f t="shared" ca="1" si="156"/>
        <v>5</v>
      </c>
      <c r="CO706" s="118">
        <f ca="1">SUMIF($CN$9:$CN706, $CN706, $CL$9:$CL$9)</f>
        <v>134.26302083333397</v>
      </c>
      <c r="CP706" s="140" t="str">
        <f ca="1">IFERROR(INDEX('Current Jobs'!$W$11:$W$510, MATCH($CN706, 'Current Jobs'!$T$11:$T$510, 0)), "")</f>
        <v/>
      </c>
      <c r="CQ706" s="17" t="str">
        <f t="shared" ca="1" si="151"/>
        <v/>
      </c>
      <c r="CR706" s="17" t="str">
        <f t="shared" ca="1" si="153"/>
        <v/>
      </c>
      <c r="CS706" s="17" t="str">
        <f t="shared" ca="1" si="154"/>
        <v/>
      </c>
      <c r="CT706" s="17" t="str">
        <f t="shared" ca="1" si="154"/>
        <v/>
      </c>
      <c r="CV706" s="118" t="str" cm="1">
        <f t="array" aca="1" ref="CV706" ca="1">IF($CN706&gt;$CV$6, "", IFERROR(INDEX($BO$4:$BV$4, $BN$4, MATCH($CK706, $BO$8:$BV$8, 0)), 0))</f>
        <v/>
      </c>
      <c r="CX706" s="118" t="str">
        <f t="shared" ca="1" si="155"/>
        <v/>
      </c>
    </row>
    <row r="707" spans="88:102" hidden="1" x14ac:dyDescent="0.25">
      <c r="CJ707" s="89">
        <f t="shared" ca="1" si="152"/>
        <v>45362</v>
      </c>
      <c r="CK707" s="17" t="str">
        <f t="shared" ca="1" si="150"/>
        <v>Mon</v>
      </c>
      <c r="CL707" s="118" cm="1">
        <f t="array" aca="1" ref="CL707" ca="1">IFERROR(INDEX($BO$6:$BV$6, $BN$6, MATCH($CK707, $BO$8:$BV$8, 0)), 0)</f>
        <v>0.28385416666666663</v>
      </c>
      <c r="CN707" s="6">
        <f t="shared" ca="1" si="156"/>
        <v>5</v>
      </c>
      <c r="CO707" s="118">
        <f ca="1">SUMIF($CN$9:$CN707, $CN707, $CL$9:$CL$9)</f>
        <v>134.54687500000063</v>
      </c>
      <c r="CP707" s="140" t="str">
        <f ca="1">IFERROR(INDEX('Current Jobs'!$W$11:$W$510, MATCH($CN707, 'Current Jobs'!$T$11:$T$510, 0)), "")</f>
        <v/>
      </c>
      <c r="CQ707" s="17" t="str">
        <f t="shared" ca="1" si="151"/>
        <v/>
      </c>
      <c r="CR707" s="17" t="str">
        <f t="shared" ca="1" si="153"/>
        <v/>
      </c>
      <c r="CS707" s="17" t="str">
        <f t="shared" ca="1" si="154"/>
        <v/>
      </c>
      <c r="CT707" s="17" t="str">
        <f t="shared" ca="1" si="154"/>
        <v/>
      </c>
      <c r="CV707" s="118" t="str" cm="1">
        <f t="array" aca="1" ref="CV707" ca="1">IF($CN707&gt;$CV$6, "", IFERROR(INDEX($BO$4:$BV$4, $BN$4, MATCH($CK707, $BO$8:$BV$8, 0)), 0))</f>
        <v/>
      </c>
      <c r="CX707" s="118" t="str">
        <f t="shared" ca="1" si="155"/>
        <v/>
      </c>
    </row>
    <row r="708" spans="88:102" hidden="1" x14ac:dyDescent="0.25">
      <c r="CJ708" s="89">
        <f t="shared" ca="1" si="152"/>
        <v>45363</v>
      </c>
      <c r="CK708" s="17" t="str">
        <f t="shared" ca="1" si="150"/>
        <v>Tue</v>
      </c>
      <c r="CL708" s="118" cm="1">
        <f t="array" aca="1" ref="CL708" ca="1">IFERROR(INDEX($BO$6:$BV$6, $BN$6, MATCH($CK708, $BO$8:$BV$8, 0)), 0)</f>
        <v>0.28385416666666663</v>
      </c>
      <c r="CN708" s="6">
        <f t="shared" ca="1" si="156"/>
        <v>5</v>
      </c>
      <c r="CO708" s="118">
        <f ca="1">SUMIF($CN$9:$CN708, $CN708, $CL$9:$CL$9)</f>
        <v>134.83072916666728</v>
      </c>
      <c r="CP708" s="140" t="str">
        <f ca="1">IFERROR(INDEX('Current Jobs'!$W$11:$W$510, MATCH($CN708, 'Current Jobs'!$T$11:$T$510, 0)), "")</f>
        <v/>
      </c>
      <c r="CQ708" s="17" t="str">
        <f t="shared" ca="1" si="151"/>
        <v/>
      </c>
      <c r="CR708" s="17" t="str">
        <f t="shared" ca="1" si="153"/>
        <v/>
      </c>
      <c r="CS708" s="17" t="str">
        <f t="shared" ca="1" si="154"/>
        <v/>
      </c>
      <c r="CT708" s="17" t="str">
        <f t="shared" ca="1" si="154"/>
        <v/>
      </c>
      <c r="CV708" s="118" t="str" cm="1">
        <f t="array" aca="1" ref="CV708" ca="1">IF($CN708&gt;$CV$6, "", IFERROR(INDEX($BO$4:$BV$4, $BN$4, MATCH($CK708, $BO$8:$BV$8, 0)), 0))</f>
        <v/>
      </c>
      <c r="CX708" s="118" t="str">
        <f t="shared" ca="1" si="155"/>
        <v/>
      </c>
    </row>
    <row r="709" spans="88:102" hidden="1" x14ac:dyDescent="0.25">
      <c r="CJ709" s="89">
        <f t="shared" ca="1" si="152"/>
        <v>45364</v>
      </c>
      <c r="CK709" s="17" t="str">
        <f t="shared" ca="1" si="150"/>
        <v>Wed</v>
      </c>
      <c r="CL709" s="118" cm="1">
        <f t="array" aca="1" ref="CL709" ca="1">IFERROR(INDEX($BO$6:$BV$6, $BN$6, MATCH($CK709, $BO$8:$BV$8, 0)), 0)</f>
        <v>0.28385416666666663</v>
      </c>
      <c r="CN709" s="6">
        <f t="shared" ca="1" si="156"/>
        <v>5</v>
      </c>
      <c r="CO709" s="118">
        <f ca="1">SUMIF($CN$9:$CN709, $CN709, $CL$9:$CL$9)</f>
        <v>135.11458333333394</v>
      </c>
      <c r="CP709" s="140" t="str">
        <f ca="1">IFERROR(INDEX('Current Jobs'!$W$11:$W$510, MATCH($CN709, 'Current Jobs'!$T$11:$T$510, 0)), "")</f>
        <v/>
      </c>
      <c r="CQ709" s="17" t="str">
        <f t="shared" ca="1" si="151"/>
        <v/>
      </c>
      <c r="CR709" s="17" t="str">
        <f t="shared" ca="1" si="153"/>
        <v/>
      </c>
      <c r="CS709" s="17" t="str">
        <f t="shared" ca="1" si="154"/>
        <v/>
      </c>
      <c r="CT709" s="17" t="str">
        <f t="shared" ca="1" si="154"/>
        <v/>
      </c>
      <c r="CV709" s="118" t="str" cm="1">
        <f t="array" aca="1" ref="CV709" ca="1">IF($CN709&gt;$CV$6, "", IFERROR(INDEX($BO$4:$BV$4, $BN$4, MATCH($CK709, $BO$8:$BV$8, 0)), 0))</f>
        <v/>
      </c>
      <c r="CX709" s="118" t="str">
        <f t="shared" ca="1" si="155"/>
        <v/>
      </c>
    </row>
    <row r="710" spans="88:102" hidden="1" x14ac:dyDescent="0.25">
      <c r="CJ710" s="89">
        <f t="shared" ca="1" si="152"/>
        <v>45365</v>
      </c>
      <c r="CK710" s="17" t="str">
        <f t="shared" ca="1" si="150"/>
        <v>Thu</v>
      </c>
      <c r="CL710" s="118" cm="1">
        <f t="array" aca="1" ref="CL710" ca="1">IFERROR(INDEX($BO$6:$BV$6, $BN$6, MATCH($CK710, $BO$8:$BV$8, 0)), 0)</f>
        <v>0.28385416666666663</v>
      </c>
      <c r="CN710" s="6">
        <f t="shared" ca="1" si="156"/>
        <v>5</v>
      </c>
      <c r="CO710" s="118">
        <f ca="1">SUMIF($CN$9:$CN710, $CN710, $CL$9:$CL$9)</f>
        <v>135.3984375000006</v>
      </c>
      <c r="CP710" s="140" t="str">
        <f ca="1">IFERROR(INDEX('Current Jobs'!$W$11:$W$510, MATCH($CN710, 'Current Jobs'!$T$11:$T$510, 0)), "")</f>
        <v/>
      </c>
      <c r="CQ710" s="17" t="str">
        <f t="shared" ca="1" si="151"/>
        <v/>
      </c>
      <c r="CR710" s="17" t="str">
        <f t="shared" ca="1" si="153"/>
        <v/>
      </c>
      <c r="CS710" s="17" t="str">
        <f t="shared" ca="1" si="154"/>
        <v/>
      </c>
      <c r="CT710" s="17" t="str">
        <f t="shared" ca="1" si="154"/>
        <v/>
      </c>
      <c r="CV710" s="118" t="str" cm="1">
        <f t="array" aca="1" ref="CV710" ca="1">IF($CN710&gt;$CV$6, "", IFERROR(INDEX($BO$4:$BV$4, $BN$4, MATCH($CK710, $BO$8:$BV$8, 0)), 0))</f>
        <v/>
      </c>
      <c r="CX710" s="118" t="str">
        <f t="shared" ca="1" si="155"/>
        <v/>
      </c>
    </row>
    <row r="711" spans="88:102" hidden="1" x14ac:dyDescent="0.25">
      <c r="CJ711" s="89">
        <f t="shared" ca="1" si="152"/>
        <v>45366</v>
      </c>
      <c r="CK711" s="17" t="str">
        <f t="shared" ca="1" si="150"/>
        <v>Fri</v>
      </c>
      <c r="CL711" s="118" cm="1">
        <f t="array" aca="1" ref="CL711" ca="1">IFERROR(INDEX($BO$6:$BV$6, $BN$6, MATCH($CK711, $BO$8:$BV$8, 0)), 0)</f>
        <v>0.28385416666666663</v>
      </c>
      <c r="CN711" s="6">
        <f t="shared" ca="1" si="156"/>
        <v>5</v>
      </c>
      <c r="CO711" s="118">
        <f ca="1">SUMIF($CN$9:$CN711, $CN711, $CL$9:$CL$9)</f>
        <v>135.68229166666725</v>
      </c>
      <c r="CP711" s="140" t="str">
        <f ca="1">IFERROR(INDEX('Current Jobs'!$W$11:$W$510, MATCH($CN711, 'Current Jobs'!$T$11:$T$510, 0)), "")</f>
        <v/>
      </c>
      <c r="CQ711" s="17" t="str">
        <f t="shared" ca="1" si="151"/>
        <v/>
      </c>
      <c r="CR711" s="17" t="str">
        <f t="shared" ca="1" si="153"/>
        <v/>
      </c>
      <c r="CS711" s="17" t="str">
        <f t="shared" ca="1" si="154"/>
        <v/>
      </c>
      <c r="CT711" s="17" t="str">
        <f t="shared" ca="1" si="154"/>
        <v/>
      </c>
      <c r="CV711" s="118" t="str" cm="1">
        <f t="array" aca="1" ref="CV711" ca="1">IF($CN711&gt;$CV$6, "", IFERROR(INDEX($BO$4:$BV$4, $BN$4, MATCH($CK711, $BO$8:$BV$8, 0)), 0))</f>
        <v/>
      </c>
      <c r="CX711" s="118" t="str">
        <f t="shared" ca="1" si="155"/>
        <v/>
      </c>
    </row>
    <row r="712" spans="88:102" hidden="1" x14ac:dyDescent="0.25">
      <c r="CJ712" s="89">
        <f t="shared" ca="1" si="152"/>
        <v>45367</v>
      </c>
      <c r="CK712" s="17" t="str">
        <f t="shared" ca="1" si="150"/>
        <v>Sat</v>
      </c>
      <c r="CL712" s="118" cm="1">
        <f t="array" aca="1" ref="CL712" ca="1">IFERROR(INDEX($BO$6:$BV$6, $BN$6, MATCH($CK712, $BO$8:$BV$8, 0)), 0)</f>
        <v>0</v>
      </c>
      <c r="CN712" s="6">
        <f t="shared" ca="1" si="156"/>
        <v>5</v>
      </c>
      <c r="CO712" s="118">
        <f ca="1">SUMIF($CN$9:$CN712, $CN712, $CL$9:$CL$9)</f>
        <v>135.68229166666725</v>
      </c>
      <c r="CP712" s="140" t="str">
        <f ca="1">IFERROR(INDEX('Current Jobs'!$W$11:$W$510, MATCH($CN712, 'Current Jobs'!$T$11:$T$510, 0)), "")</f>
        <v/>
      </c>
      <c r="CQ712" s="17" t="str">
        <f t="shared" ca="1" si="151"/>
        <v/>
      </c>
      <c r="CR712" s="17" t="str">
        <f t="shared" ca="1" si="153"/>
        <v/>
      </c>
      <c r="CS712" s="17" t="str">
        <f t="shared" ca="1" si="154"/>
        <v/>
      </c>
      <c r="CT712" s="17" t="str">
        <f t="shared" ca="1" si="154"/>
        <v/>
      </c>
      <c r="CV712" s="118" t="str" cm="1">
        <f t="array" aca="1" ref="CV712" ca="1">IF($CN712&gt;$CV$6, "", IFERROR(INDEX($BO$4:$BV$4, $BN$4, MATCH($CK712, $BO$8:$BV$8, 0)), 0))</f>
        <v/>
      </c>
      <c r="CX712" s="118" t="str">
        <f t="shared" ca="1" si="155"/>
        <v/>
      </c>
    </row>
    <row r="713" spans="88:102" hidden="1" x14ac:dyDescent="0.25">
      <c r="CJ713" s="89">
        <f t="shared" ca="1" si="152"/>
        <v>45368</v>
      </c>
      <c r="CK713" s="17" t="str">
        <f t="shared" ref="CK713:CK776" ca="1" si="157">IF(COUNTIF($U$9:$U$32, $CJ713)&gt;0, $CK$2, IF(COUNTIF($BX$50:$BX$89, $CJ713)&gt;0, $BV$8, TEXT($CJ713, "ddd")))</f>
        <v>Sun</v>
      </c>
      <c r="CL713" s="118" cm="1">
        <f t="array" aca="1" ref="CL713" ca="1">IFERROR(INDEX($BO$6:$BV$6, $BN$6, MATCH($CK713, $BO$8:$BV$8, 0)), 0)</f>
        <v>0</v>
      </c>
      <c r="CN713" s="6">
        <f t="shared" ca="1" si="156"/>
        <v>5</v>
      </c>
      <c r="CO713" s="118">
        <f ca="1">SUMIF($CN$9:$CN713, $CN713, $CL$9:$CL$9)</f>
        <v>135.68229166666725</v>
      </c>
      <c r="CP713" s="140" t="str">
        <f ca="1">IFERROR(INDEX('Current Jobs'!$W$11:$W$510, MATCH($CN713, 'Current Jobs'!$T$11:$T$510, 0)), "")</f>
        <v/>
      </c>
      <c r="CQ713" s="17" t="str">
        <f t="shared" ref="CQ713:CQ966" ca="1" si="158">IF($CN713&gt;$CN712, $CQ$8, "")</f>
        <v/>
      </c>
      <c r="CR713" s="17" t="str">
        <f t="shared" ca="1" si="153"/>
        <v/>
      </c>
      <c r="CS713" s="17" t="str">
        <f t="shared" ca="1" si="154"/>
        <v/>
      </c>
      <c r="CT713" s="17" t="str">
        <f t="shared" ca="1" si="154"/>
        <v/>
      </c>
      <c r="CV713" s="118" t="str" cm="1">
        <f t="array" aca="1" ref="CV713" ca="1">IF($CN713&gt;$CV$6, "", IFERROR(INDEX($BO$4:$BV$4, $BN$4, MATCH($CK713, $BO$8:$BV$8, 0)), 0))</f>
        <v/>
      </c>
      <c r="CX713" s="118" t="str">
        <f t="shared" ca="1" si="155"/>
        <v/>
      </c>
    </row>
    <row r="714" spans="88:102" hidden="1" x14ac:dyDescent="0.25">
      <c r="CJ714" s="89">
        <f t="shared" ref="CJ714:CJ967" ca="1" si="159">CJ713+1</f>
        <v>45369</v>
      </c>
      <c r="CK714" s="17" t="str">
        <f t="shared" ca="1" si="157"/>
        <v>Mon</v>
      </c>
      <c r="CL714" s="118" cm="1">
        <f t="array" aca="1" ref="CL714" ca="1">IFERROR(INDEX($BO$6:$BV$6, $BN$6, MATCH($CK714, $BO$8:$BV$8, 0)), 0)</f>
        <v>0.28385416666666663</v>
      </c>
      <c r="CN714" s="6">
        <f t="shared" ca="1" si="156"/>
        <v>5</v>
      </c>
      <c r="CO714" s="118">
        <f ca="1">SUMIF($CN$9:$CN714, $CN714, $CL$9:$CL$9)</f>
        <v>135.96614583333391</v>
      </c>
      <c r="CP714" s="140" t="str">
        <f ca="1">IFERROR(INDEX('Current Jobs'!$W$11:$W$510, MATCH($CN714, 'Current Jobs'!$T$11:$T$510, 0)), "")</f>
        <v/>
      </c>
      <c r="CQ714" s="17" t="str">
        <f t="shared" ca="1" si="158"/>
        <v/>
      </c>
      <c r="CR714" s="17" t="str">
        <f t="shared" ref="CR714:CR967" ca="1" si="160">IF($CN715&gt;$CN714, $CR$8, "")</f>
        <v/>
      </c>
      <c r="CS714" s="17" t="str">
        <f t="shared" ref="CS714:CT738" ca="1" si="161">IF(CQ714="", "", CONCATENATE($CN714, " - ", CQ714))</f>
        <v/>
      </c>
      <c r="CT714" s="17" t="str">
        <f t="shared" ca="1" si="161"/>
        <v/>
      </c>
      <c r="CV714" s="118" t="str" cm="1">
        <f t="array" aca="1" ref="CV714" ca="1">IF($CN714&gt;$CV$6, "", IFERROR(INDEX($BO$4:$BV$4, $BN$4, MATCH($CK714, $BO$8:$BV$8, 0)), 0))</f>
        <v/>
      </c>
      <c r="CX714" s="118" t="str">
        <f t="shared" ref="CX714:CX777" ca="1" si="162">IF($CN714&gt;$CV$6, "", $CL714)</f>
        <v/>
      </c>
    </row>
    <row r="715" spans="88:102" hidden="1" x14ac:dyDescent="0.25">
      <c r="CJ715" s="89">
        <f t="shared" ca="1" si="159"/>
        <v>45370</v>
      </c>
      <c r="CK715" s="17" t="str">
        <f t="shared" ca="1" si="157"/>
        <v>Tue</v>
      </c>
      <c r="CL715" s="118" cm="1">
        <f t="array" aca="1" ref="CL715" ca="1">IFERROR(INDEX($BO$6:$BV$6, $BN$6, MATCH($CK715, $BO$8:$BV$8, 0)), 0)</f>
        <v>0.28385416666666663</v>
      </c>
      <c r="CN715" s="6">
        <f t="shared" ca="1" si="156"/>
        <v>5</v>
      </c>
      <c r="CO715" s="118">
        <f ca="1">SUMIF($CN$9:$CN715, $CN715, $CL$9:$CL$9)</f>
        <v>136.25000000000057</v>
      </c>
      <c r="CP715" s="140" t="str">
        <f ca="1">IFERROR(INDEX('Current Jobs'!$W$11:$W$510, MATCH($CN715, 'Current Jobs'!$T$11:$T$510, 0)), "")</f>
        <v/>
      </c>
      <c r="CQ715" s="17" t="str">
        <f t="shared" ca="1" si="158"/>
        <v/>
      </c>
      <c r="CR715" s="17" t="str">
        <f t="shared" ca="1" si="160"/>
        <v/>
      </c>
      <c r="CS715" s="17" t="str">
        <f t="shared" ca="1" si="161"/>
        <v/>
      </c>
      <c r="CT715" s="17" t="str">
        <f t="shared" ca="1" si="161"/>
        <v/>
      </c>
      <c r="CV715" s="118" t="str" cm="1">
        <f t="array" aca="1" ref="CV715" ca="1">IF($CN715&gt;$CV$6, "", IFERROR(INDEX($BO$4:$BV$4, $BN$4, MATCH($CK715, $BO$8:$BV$8, 0)), 0))</f>
        <v/>
      </c>
      <c r="CX715" s="118" t="str">
        <f t="shared" ca="1" si="162"/>
        <v/>
      </c>
    </row>
    <row r="716" spans="88:102" hidden="1" x14ac:dyDescent="0.25">
      <c r="CJ716" s="89">
        <f t="shared" ca="1" si="159"/>
        <v>45371</v>
      </c>
      <c r="CK716" s="17" t="str">
        <f t="shared" ca="1" si="157"/>
        <v>Wed</v>
      </c>
      <c r="CL716" s="118" cm="1">
        <f t="array" aca="1" ref="CL716" ca="1">IFERROR(INDEX($BO$6:$BV$6, $BN$6, MATCH($CK716, $BO$8:$BV$8, 0)), 0)</f>
        <v>0.28385416666666663</v>
      </c>
      <c r="CN716" s="6">
        <f t="shared" ca="1" si="156"/>
        <v>5</v>
      </c>
      <c r="CO716" s="118">
        <f ca="1">SUMIF($CN$9:$CN716, $CN716, $CL$9:$CL$9)</f>
        <v>136.53385416666723</v>
      </c>
      <c r="CP716" s="140" t="str">
        <f ca="1">IFERROR(INDEX('Current Jobs'!$W$11:$W$510, MATCH($CN716, 'Current Jobs'!$T$11:$T$510, 0)), "")</f>
        <v/>
      </c>
      <c r="CQ716" s="17" t="str">
        <f t="shared" ca="1" si="158"/>
        <v/>
      </c>
      <c r="CR716" s="17" t="str">
        <f t="shared" ca="1" si="160"/>
        <v/>
      </c>
      <c r="CS716" s="17" t="str">
        <f t="shared" ca="1" si="161"/>
        <v/>
      </c>
      <c r="CT716" s="17" t="str">
        <f t="shared" ca="1" si="161"/>
        <v/>
      </c>
      <c r="CV716" s="118" t="str" cm="1">
        <f t="array" aca="1" ref="CV716" ca="1">IF($CN716&gt;$CV$6, "", IFERROR(INDEX($BO$4:$BV$4, $BN$4, MATCH($CK716, $BO$8:$BV$8, 0)), 0))</f>
        <v/>
      </c>
      <c r="CX716" s="118" t="str">
        <f t="shared" ca="1" si="162"/>
        <v/>
      </c>
    </row>
    <row r="717" spans="88:102" hidden="1" x14ac:dyDescent="0.25">
      <c r="CJ717" s="89">
        <f t="shared" ca="1" si="159"/>
        <v>45372</v>
      </c>
      <c r="CK717" s="17" t="str">
        <f t="shared" ca="1" si="157"/>
        <v>Thu</v>
      </c>
      <c r="CL717" s="118" cm="1">
        <f t="array" aca="1" ref="CL717" ca="1">IFERROR(INDEX($BO$6:$BV$6, $BN$6, MATCH($CK717, $BO$8:$BV$8, 0)), 0)</f>
        <v>0.28385416666666663</v>
      </c>
      <c r="CN717" s="6">
        <f t="shared" ca="1" si="156"/>
        <v>5</v>
      </c>
      <c r="CO717" s="118">
        <f ca="1">SUMIF($CN$9:$CN717, $CN717, $CL$9:$CL$9)</f>
        <v>136.81770833333388</v>
      </c>
      <c r="CP717" s="140" t="str">
        <f ca="1">IFERROR(INDEX('Current Jobs'!$W$11:$W$510, MATCH($CN717, 'Current Jobs'!$T$11:$T$510, 0)), "")</f>
        <v/>
      </c>
      <c r="CQ717" s="17" t="str">
        <f t="shared" ca="1" si="158"/>
        <v/>
      </c>
      <c r="CR717" s="17" t="str">
        <f t="shared" ca="1" si="160"/>
        <v/>
      </c>
      <c r="CS717" s="17" t="str">
        <f t="shared" ca="1" si="161"/>
        <v/>
      </c>
      <c r="CT717" s="17" t="str">
        <f t="shared" ca="1" si="161"/>
        <v/>
      </c>
      <c r="CV717" s="118" t="str" cm="1">
        <f t="array" aca="1" ref="CV717" ca="1">IF($CN717&gt;$CV$6, "", IFERROR(INDEX($BO$4:$BV$4, $BN$4, MATCH($CK717, $BO$8:$BV$8, 0)), 0))</f>
        <v/>
      </c>
      <c r="CX717" s="118" t="str">
        <f t="shared" ca="1" si="162"/>
        <v/>
      </c>
    </row>
    <row r="718" spans="88:102" hidden="1" x14ac:dyDescent="0.25">
      <c r="CJ718" s="89">
        <f t="shared" ca="1" si="159"/>
        <v>45373</v>
      </c>
      <c r="CK718" s="17" t="str">
        <f t="shared" ca="1" si="157"/>
        <v>Fri</v>
      </c>
      <c r="CL718" s="118" cm="1">
        <f t="array" aca="1" ref="CL718" ca="1">IFERROR(INDEX($BO$6:$BV$6, $BN$6, MATCH($CK718, $BO$8:$BV$8, 0)), 0)</f>
        <v>0.28385416666666663</v>
      </c>
      <c r="CN718" s="6">
        <f t="shared" ca="1" si="156"/>
        <v>5</v>
      </c>
      <c r="CO718" s="118">
        <f ca="1">SUMIF($CN$9:$CN718, $CN718, $CL$9:$CL$9)</f>
        <v>137.10156250000054</v>
      </c>
      <c r="CP718" s="140" t="str">
        <f ca="1">IFERROR(INDEX('Current Jobs'!$W$11:$W$510, MATCH($CN718, 'Current Jobs'!$T$11:$T$510, 0)), "")</f>
        <v/>
      </c>
      <c r="CQ718" s="17" t="str">
        <f t="shared" ca="1" si="158"/>
        <v/>
      </c>
      <c r="CR718" s="17" t="str">
        <f t="shared" ca="1" si="160"/>
        <v/>
      </c>
      <c r="CS718" s="17" t="str">
        <f t="shared" ca="1" si="161"/>
        <v/>
      </c>
      <c r="CT718" s="17" t="str">
        <f t="shared" ca="1" si="161"/>
        <v/>
      </c>
      <c r="CV718" s="118" t="str" cm="1">
        <f t="array" aca="1" ref="CV718" ca="1">IF($CN718&gt;$CV$6, "", IFERROR(INDEX($BO$4:$BV$4, $BN$4, MATCH($CK718, $BO$8:$BV$8, 0)), 0))</f>
        <v/>
      </c>
      <c r="CX718" s="118" t="str">
        <f t="shared" ca="1" si="162"/>
        <v/>
      </c>
    </row>
    <row r="719" spans="88:102" hidden="1" x14ac:dyDescent="0.25">
      <c r="CJ719" s="89">
        <f t="shared" ca="1" si="159"/>
        <v>45374</v>
      </c>
      <c r="CK719" s="17" t="str">
        <f t="shared" ca="1" si="157"/>
        <v>Sat</v>
      </c>
      <c r="CL719" s="118" cm="1">
        <f t="array" aca="1" ref="CL719" ca="1">IFERROR(INDEX($BO$6:$BV$6, $BN$6, MATCH($CK719, $BO$8:$BV$8, 0)), 0)</f>
        <v>0</v>
      </c>
      <c r="CN719" s="6">
        <f t="shared" ca="1" si="156"/>
        <v>5</v>
      </c>
      <c r="CO719" s="118">
        <f ca="1">SUMIF($CN$9:$CN719, $CN719, $CL$9:$CL$9)</f>
        <v>137.10156250000054</v>
      </c>
      <c r="CP719" s="140" t="str">
        <f ca="1">IFERROR(INDEX('Current Jobs'!$W$11:$W$510, MATCH($CN719, 'Current Jobs'!$T$11:$T$510, 0)), "")</f>
        <v/>
      </c>
      <c r="CQ719" s="17" t="str">
        <f t="shared" ca="1" si="158"/>
        <v/>
      </c>
      <c r="CR719" s="17" t="str">
        <f t="shared" ca="1" si="160"/>
        <v/>
      </c>
      <c r="CS719" s="17" t="str">
        <f t="shared" ca="1" si="161"/>
        <v/>
      </c>
      <c r="CT719" s="17" t="str">
        <f t="shared" ca="1" si="161"/>
        <v/>
      </c>
      <c r="CV719" s="118" t="str" cm="1">
        <f t="array" aca="1" ref="CV719" ca="1">IF($CN719&gt;$CV$6, "", IFERROR(INDEX($BO$4:$BV$4, $BN$4, MATCH($CK719, $BO$8:$BV$8, 0)), 0))</f>
        <v/>
      </c>
      <c r="CX719" s="118" t="str">
        <f t="shared" ca="1" si="162"/>
        <v/>
      </c>
    </row>
    <row r="720" spans="88:102" hidden="1" x14ac:dyDescent="0.25">
      <c r="CJ720" s="89">
        <f t="shared" ca="1" si="159"/>
        <v>45375</v>
      </c>
      <c r="CK720" s="17" t="str">
        <f t="shared" ca="1" si="157"/>
        <v>Sun</v>
      </c>
      <c r="CL720" s="118" cm="1">
        <f t="array" aca="1" ref="CL720" ca="1">IFERROR(INDEX($BO$6:$BV$6, $BN$6, MATCH($CK720, $BO$8:$BV$8, 0)), 0)</f>
        <v>0</v>
      </c>
      <c r="CN720" s="6">
        <f t="shared" ca="1" si="156"/>
        <v>5</v>
      </c>
      <c r="CO720" s="118">
        <f ca="1">SUMIF($CN$9:$CN720, $CN720, $CL$9:$CL$9)</f>
        <v>137.10156250000054</v>
      </c>
      <c r="CP720" s="140" t="str">
        <f ca="1">IFERROR(INDEX('Current Jobs'!$W$11:$W$510, MATCH($CN720, 'Current Jobs'!$T$11:$T$510, 0)), "")</f>
        <v/>
      </c>
      <c r="CQ720" s="17" t="str">
        <f t="shared" ca="1" si="158"/>
        <v/>
      </c>
      <c r="CR720" s="17" t="str">
        <f t="shared" ca="1" si="160"/>
        <v/>
      </c>
      <c r="CS720" s="17" t="str">
        <f t="shared" ca="1" si="161"/>
        <v/>
      </c>
      <c r="CT720" s="17" t="str">
        <f t="shared" ca="1" si="161"/>
        <v/>
      </c>
      <c r="CV720" s="118" t="str" cm="1">
        <f t="array" aca="1" ref="CV720" ca="1">IF($CN720&gt;$CV$6, "", IFERROR(INDEX($BO$4:$BV$4, $BN$4, MATCH($CK720, $BO$8:$BV$8, 0)), 0))</f>
        <v/>
      </c>
      <c r="CX720" s="118" t="str">
        <f t="shared" ca="1" si="162"/>
        <v/>
      </c>
    </row>
    <row r="721" spans="88:102" hidden="1" x14ac:dyDescent="0.25">
      <c r="CJ721" s="89">
        <f t="shared" ca="1" si="159"/>
        <v>45376</v>
      </c>
      <c r="CK721" s="17" t="str">
        <f t="shared" ca="1" si="157"/>
        <v>Mon</v>
      </c>
      <c r="CL721" s="118" cm="1">
        <f t="array" aca="1" ref="CL721" ca="1">IFERROR(INDEX($BO$6:$BV$6, $BN$6, MATCH($CK721, $BO$8:$BV$8, 0)), 0)</f>
        <v>0.28385416666666663</v>
      </c>
      <c r="CN721" s="6">
        <f t="shared" ca="1" si="156"/>
        <v>5</v>
      </c>
      <c r="CO721" s="118">
        <f ca="1">SUMIF($CN$9:$CN721, $CN721, $CL$9:$CL$9)</f>
        <v>137.3854166666672</v>
      </c>
      <c r="CP721" s="140" t="str">
        <f ca="1">IFERROR(INDEX('Current Jobs'!$W$11:$W$510, MATCH($CN721, 'Current Jobs'!$T$11:$T$510, 0)), "")</f>
        <v/>
      </c>
      <c r="CQ721" s="17" t="str">
        <f t="shared" ca="1" si="158"/>
        <v/>
      </c>
      <c r="CR721" s="17" t="str">
        <f t="shared" ca="1" si="160"/>
        <v/>
      </c>
      <c r="CS721" s="17" t="str">
        <f t="shared" ca="1" si="161"/>
        <v/>
      </c>
      <c r="CT721" s="17" t="str">
        <f t="shared" ca="1" si="161"/>
        <v/>
      </c>
      <c r="CV721" s="118" t="str" cm="1">
        <f t="array" aca="1" ref="CV721" ca="1">IF($CN721&gt;$CV$6, "", IFERROR(INDEX($BO$4:$BV$4, $BN$4, MATCH($CK721, $BO$8:$BV$8, 0)), 0))</f>
        <v/>
      </c>
      <c r="CX721" s="118" t="str">
        <f t="shared" ca="1" si="162"/>
        <v/>
      </c>
    </row>
    <row r="722" spans="88:102" hidden="1" x14ac:dyDescent="0.25">
      <c r="CJ722" s="89">
        <f t="shared" ca="1" si="159"/>
        <v>45377</v>
      </c>
      <c r="CK722" s="17" t="str">
        <f t="shared" ca="1" si="157"/>
        <v>Tue</v>
      </c>
      <c r="CL722" s="118" cm="1">
        <f t="array" aca="1" ref="CL722" ca="1">IFERROR(INDEX($BO$6:$BV$6, $BN$6, MATCH($CK722, $BO$8:$BV$8, 0)), 0)</f>
        <v>0.28385416666666663</v>
      </c>
      <c r="CN722" s="6">
        <f t="shared" ref="CN722:CN976" ca="1" si="163">IF($CO721&gt;=$CP721, $CN721+1, $CN721)</f>
        <v>5</v>
      </c>
      <c r="CO722" s="118">
        <f ca="1">SUMIF($CN$9:$CN722, $CN722, $CL$9:$CL$9)</f>
        <v>137.66927083333385</v>
      </c>
      <c r="CP722" s="140" t="str">
        <f ca="1">IFERROR(INDEX('Current Jobs'!$W$11:$W$510, MATCH($CN722, 'Current Jobs'!$T$11:$T$510, 0)), "")</f>
        <v/>
      </c>
      <c r="CQ722" s="17" t="str">
        <f t="shared" ca="1" si="158"/>
        <v/>
      </c>
      <c r="CR722" s="17" t="str">
        <f t="shared" ca="1" si="160"/>
        <v/>
      </c>
      <c r="CS722" s="17" t="str">
        <f t="shared" ca="1" si="161"/>
        <v/>
      </c>
      <c r="CT722" s="17" t="str">
        <f t="shared" ca="1" si="161"/>
        <v/>
      </c>
      <c r="CV722" s="118" t="str" cm="1">
        <f t="array" aca="1" ref="CV722" ca="1">IF($CN722&gt;$CV$6, "", IFERROR(INDEX($BO$4:$BV$4, $BN$4, MATCH($CK722, $BO$8:$BV$8, 0)), 0))</f>
        <v/>
      </c>
      <c r="CX722" s="118" t="str">
        <f t="shared" ca="1" si="162"/>
        <v/>
      </c>
    </row>
    <row r="723" spans="88:102" hidden="1" x14ac:dyDescent="0.25">
      <c r="CJ723" s="89">
        <f t="shared" ca="1" si="159"/>
        <v>45378</v>
      </c>
      <c r="CK723" s="17" t="str">
        <f t="shared" ca="1" si="157"/>
        <v>Wed</v>
      </c>
      <c r="CL723" s="118" cm="1">
        <f t="array" aca="1" ref="CL723" ca="1">IFERROR(INDEX($BO$6:$BV$6, $BN$6, MATCH($CK723, $BO$8:$BV$8, 0)), 0)</f>
        <v>0.28385416666666663</v>
      </c>
      <c r="CN723" s="6">
        <f t="shared" ca="1" si="163"/>
        <v>5</v>
      </c>
      <c r="CO723" s="118">
        <f ca="1">SUMIF($CN$9:$CN723, $CN723, $CL$9:$CL$9)</f>
        <v>137.95312500000051</v>
      </c>
      <c r="CP723" s="140" t="str">
        <f ca="1">IFERROR(INDEX('Current Jobs'!$W$11:$W$510, MATCH($CN723, 'Current Jobs'!$T$11:$T$510, 0)), "")</f>
        <v/>
      </c>
      <c r="CQ723" s="17" t="str">
        <f t="shared" ca="1" si="158"/>
        <v/>
      </c>
      <c r="CR723" s="17" t="str">
        <f t="shared" ca="1" si="160"/>
        <v/>
      </c>
      <c r="CS723" s="17" t="str">
        <f t="shared" ca="1" si="161"/>
        <v/>
      </c>
      <c r="CT723" s="17" t="str">
        <f t="shared" ca="1" si="161"/>
        <v/>
      </c>
      <c r="CV723" s="118" t="str" cm="1">
        <f t="array" aca="1" ref="CV723" ca="1">IF($CN723&gt;$CV$6, "", IFERROR(INDEX($BO$4:$BV$4, $BN$4, MATCH($CK723, $BO$8:$BV$8, 0)), 0))</f>
        <v/>
      </c>
      <c r="CX723" s="118" t="str">
        <f t="shared" ca="1" si="162"/>
        <v/>
      </c>
    </row>
    <row r="724" spans="88:102" hidden="1" x14ac:dyDescent="0.25">
      <c r="CJ724" s="89">
        <f t="shared" ca="1" si="159"/>
        <v>45379</v>
      </c>
      <c r="CK724" s="17" t="str">
        <f t="shared" ca="1" si="157"/>
        <v>Thu</v>
      </c>
      <c r="CL724" s="118" cm="1">
        <f t="array" aca="1" ref="CL724" ca="1">IFERROR(INDEX($BO$6:$BV$6, $BN$6, MATCH($CK724, $BO$8:$BV$8, 0)), 0)</f>
        <v>0.28385416666666663</v>
      </c>
      <c r="CN724" s="6">
        <f t="shared" ca="1" si="163"/>
        <v>5</v>
      </c>
      <c r="CO724" s="118">
        <f ca="1">SUMIF($CN$9:$CN724, $CN724, $CL$9:$CL$9)</f>
        <v>138.23697916666717</v>
      </c>
      <c r="CP724" s="140" t="str">
        <f ca="1">IFERROR(INDEX('Current Jobs'!$W$11:$W$510, MATCH($CN724, 'Current Jobs'!$T$11:$T$510, 0)), "")</f>
        <v/>
      </c>
      <c r="CQ724" s="17" t="str">
        <f t="shared" ca="1" si="158"/>
        <v/>
      </c>
      <c r="CR724" s="17" t="str">
        <f t="shared" ca="1" si="160"/>
        <v/>
      </c>
      <c r="CS724" s="17" t="str">
        <f t="shared" ca="1" si="161"/>
        <v/>
      </c>
      <c r="CT724" s="17" t="str">
        <f t="shared" ca="1" si="161"/>
        <v/>
      </c>
      <c r="CV724" s="118" t="str" cm="1">
        <f t="array" aca="1" ref="CV724" ca="1">IF($CN724&gt;$CV$6, "", IFERROR(INDEX($BO$4:$BV$4, $BN$4, MATCH($CK724, $BO$8:$BV$8, 0)), 0))</f>
        <v/>
      </c>
      <c r="CX724" s="118" t="str">
        <f t="shared" ca="1" si="162"/>
        <v/>
      </c>
    </row>
    <row r="725" spans="88:102" hidden="1" x14ac:dyDescent="0.25">
      <c r="CJ725" s="89">
        <f t="shared" ca="1" si="159"/>
        <v>45380</v>
      </c>
      <c r="CK725" s="17" t="str">
        <f t="shared" ca="1" si="157"/>
        <v>Bank Hol</v>
      </c>
      <c r="CL725" s="118" cm="1">
        <f t="array" aca="1" ref="CL725" ca="1">IFERROR(INDEX($BO$6:$BV$6, $BN$6, MATCH($CK725, $BO$8:$BV$8, 0)), 0)</f>
        <v>0</v>
      </c>
      <c r="CN725" s="6">
        <f t="shared" ca="1" si="163"/>
        <v>5</v>
      </c>
      <c r="CO725" s="118">
        <f ca="1">SUMIF($CN$9:$CN725, $CN725, $CL$9:$CL$9)</f>
        <v>138.23697916666717</v>
      </c>
      <c r="CP725" s="140" t="str">
        <f ca="1">IFERROR(INDEX('Current Jobs'!$W$11:$W$510, MATCH($CN725, 'Current Jobs'!$T$11:$T$510, 0)), "")</f>
        <v/>
      </c>
      <c r="CQ725" s="17" t="str">
        <f t="shared" ca="1" si="158"/>
        <v/>
      </c>
      <c r="CR725" s="17" t="str">
        <f t="shared" ca="1" si="160"/>
        <v/>
      </c>
      <c r="CS725" s="17" t="str">
        <f t="shared" ca="1" si="161"/>
        <v/>
      </c>
      <c r="CT725" s="17" t="str">
        <f t="shared" ca="1" si="161"/>
        <v/>
      </c>
      <c r="CV725" s="118" t="str" cm="1">
        <f t="array" aca="1" ref="CV725" ca="1">IF($CN725&gt;$CV$6, "", IFERROR(INDEX($BO$4:$BV$4, $BN$4, MATCH($CK725, $BO$8:$BV$8, 0)), 0))</f>
        <v/>
      </c>
      <c r="CX725" s="118" t="str">
        <f t="shared" ca="1" si="162"/>
        <v/>
      </c>
    </row>
    <row r="726" spans="88:102" hidden="1" x14ac:dyDescent="0.25">
      <c r="CJ726" s="89">
        <f t="shared" ca="1" si="159"/>
        <v>45381</v>
      </c>
      <c r="CK726" s="17" t="str">
        <f t="shared" ca="1" si="157"/>
        <v>Sat</v>
      </c>
      <c r="CL726" s="118" cm="1">
        <f t="array" aca="1" ref="CL726" ca="1">IFERROR(INDEX($BO$6:$BV$6, $BN$6, MATCH($CK726, $BO$8:$BV$8, 0)), 0)</f>
        <v>0</v>
      </c>
      <c r="CN726" s="6">
        <f t="shared" ca="1" si="163"/>
        <v>5</v>
      </c>
      <c r="CO726" s="118">
        <f ca="1">SUMIF($CN$9:$CN726, $CN726, $CL$9:$CL$9)</f>
        <v>138.23697916666717</v>
      </c>
      <c r="CP726" s="140" t="str">
        <f ca="1">IFERROR(INDEX('Current Jobs'!$W$11:$W$510, MATCH($CN726, 'Current Jobs'!$T$11:$T$510, 0)), "")</f>
        <v/>
      </c>
      <c r="CQ726" s="17" t="str">
        <f t="shared" ca="1" si="158"/>
        <v/>
      </c>
      <c r="CR726" s="17" t="str">
        <f t="shared" ca="1" si="160"/>
        <v/>
      </c>
      <c r="CS726" s="17" t="str">
        <f t="shared" ca="1" si="161"/>
        <v/>
      </c>
      <c r="CT726" s="17" t="str">
        <f t="shared" ca="1" si="161"/>
        <v/>
      </c>
      <c r="CV726" s="118" t="str" cm="1">
        <f t="array" aca="1" ref="CV726" ca="1">IF($CN726&gt;$CV$6, "", IFERROR(INDEX($BO$4:$BV$4, $BN$4, MATCH($CK726, $BO$8:$BV$8, 0)), 0))</f>
        <v/>
      </c>
      <c r="CX726" s="118" t="str">
        <f t="shared" ca="1" si="162"/>
        <v/>
      </c>
    </row>
    <row r="727" spans="88:102" hidden="1" x14ac:dyDescent="0.25">
      <c r="CJ727" s="89">
        <f t="shared" ca="1" si="159"/>
        <v>45382</v>
      </c>
      <c r="CK727" s="17" t="str">
        <f t="shared" ca="1" si="157"/>
        <v>Sun</v>
      </c>
      <c r="CL727" s="118" cm="1">
        <f t="array" aca="1" ref="CL727" ca="1">IFERROR(INDEX($BO$6:$BV$6, $BN$6, MATCH($CK727, $BO$8:$BV$8, 0)), 0)</f>
        <v>0</v>
      </c>
      <c r="CN727" s="6">
        <f t="shared" ca="1" si="163"/>
        <v>5</v>
      </c>
      <c r="CO727" s="118">
        <f ca="1">SUMIF($CN$9:$CN727, $CN727, $CL$9:$CL$9)</f>
        <v>138.23697916666717</v>
      </c>
      <c r="CP727" s="140" t="str">
        <f ca="1">IFERROR(INDEX('Current Jobs'!$W$11:$W$510, MATCH($CN727, 'Current Jobs'!$T$11:$T$510, 0)), "")</f>
        <v/>
      </c>
      <c r="CQ727" s="17" t="str">
        <f t="shared" ca="1" si="158"/>
        <v/>
      </c>
      <c r="CR727" s="17" t="str">
        <f t="shared" ca="1" si="160"/>
        <v/>
      </c>
      <c r="CS727" s="17" t="str">
        <f t="shared" ca="1" si="161"/>
        <v/>
      </c>
      <c r="CT727" s="17" t="str">
        <f t="shared" ca="1" si="161"/>
        <v/>
      </c>
      <c r="CV727" s="118" t="str" cm="1">
        <f t="array" aca="1" ref="CV727" ca="1">IF($CN727&gt;$CV$6, "", IFERROR(INDEX($BO$4:$BV$4, $BN$4, MATCH($CK727, $BO$8:$BV$8, 0)), 0))</f>
        <v/>
      </c>
      <c r="CX727" s="118" t="str">
        <f t="shared" ca="1" si="162"/>
        <v/>
      </c>
    </row>
    <row r="728" spans="88:102" hidden="1" x14ac:dyDescent="0.25">
      <c r="CJ728" s="89">
        <f t="shared" ca="1" si="159"/>
        <v>45383</v>
      </c>
      <c r="CK728" s="17" t="str">
        <f t="shared" ca="1" si="157"/>
        <v>Bank Hol</v>
      </c>
      <c r="CL728" s="118" cm="1">
        <f t="array" aca="1" ref="CL728" ca="1">IFERROR(INDEX($BO$6:$BV$6, $BN$6, MATCH($CK728, $BO$8:$BV$8, 0)), 0)</f>
        <v>0</v>
      </c>
      <c r="CN728" s="6">
        <f t="shared" ca="1" si="163"/>
        <v>5</v>
      </c>
      <c r="CO728" s="118">
        <f ca="1">SUMIF($CN$9:$CN728, $CN728, $CL$9:$CL$9)</f>
        <v>138.23697916666717</v>
      </c>
      <c r="CP728" s="140" t="str">
        <f ca="1">IFERROR(INDEX('Current Jobs'!$W$11:$W$510, MATCH($CN728, 'Current Jobs'!$T$11:$T$510, 0)), "")</f>
        <v/>
      </c>
      <c r="CQ728" s="17" t="str">
        <f t="shared" ca="1" si="158"/>
        <v/>
      </c>
      <c r="CR728" s="17" t="str">
        <f t="shared" ca="1" si="160"/>
        <v/>
      </c>
      <c r="CS728" s="17" t="str">
        <f t="shared" ca="1" si="161"/>
        <v/>
      </c>
      <c r="CT728" s="17" t="str">
        <f t="shared" ca="1" si="161"/>
        <v/>
      </c>
      <c r="CV728" s="118" t="str" cm="1">
        <f t="array" aca="1" ref="CV728" ca="1">IF($CN728&gt;$CV$6, "", IFERROR(INDEX($BO$4:$BV$4, $BN$4, MATCH($CK728, $BO$8:$BV$8, 0)), 0))</f>
        <v/>
      </c>
      <c r="CX728" s="118" t="str">
        <f t="shared" ca="1" si="162"/>
        <v/>
      </c>
    </row>
    <row r="729" spans="88:102" hidden="1" x14ac:dyDescent="0.25">
      <c r="CJ729" s="89">
        <f t="shared" ca="1" si="159"/>
        <v>45384</v>
      </c>
      <c r="CK729" s="17" t="str">
        <f t="shared" ca="1" si="157"/>
        <v>Tue</v>
      </c>
      <c r="CL729" s="118" cm="1">
        <f t="array" aca="1" ref="CL729" ca="1">IFERROR(INDEX($BO$6:$BV$6, $BN$6, MATCH($CK729, $BO$8:$BV$8, 0)), 0)</f>
        <v>0.28385416666666663</v>
      </c>
      <c r="CN729" s="6">
        <f t="shared" ca="1" si="163"/>
        <v>5</v>
      </c>
      <c r="CO729" s="118">
        <f ca="1">SUMIF($CN$9:$CN729, $CN729, $CL$9:$CL$9)</f>
        <v>138.52083333333383</v>
      </c>
      <c r="CP729" s="140" t="str">
        <f ca="1">IFERROR(INDEX('Current Jobs'!$W$11:$W$510, MATCH($CN729, 'Current Jobs'!$T$11:$T$510, 0)), "")</f>
        <v/>
      </c>
      <c r="CQ729" s="17" t="str">
        <f t="shared" ca="1" si="158"/>
        <v/>
      </c>
      <c r="CR729" s="17" t="str">
        <f t="shared" ca="1" si="160"/>
        <v/>
      </c>
      <c r="CS729" s="17" t="str">
        <f t="shared" ca="1" si="161"/>
        <v/>
      </c>
      <c r="CT729" s="17" t="str">
        <f t="shared" ca="1" si="161"/>
        <v/>
      </c>
      <c r="CV729" s="118" t="str" cm="1">
        <f t="array" aca="1" ref="CV729" ca="1">IF($CN729&gt;$CV$6, "", IFERROR(INDEX($BO$4:$BV$4, $BN$4, MATCH($CK729, $BO$8:$BV$8, 0)), 0))</f>
        <v/>
      </c>
      <c r="CX729" s="118" t="str">
        <f t="shared" ca="1" si="162"/>
        <v/>
      </c>
    </row>
    <row r="730" spans="88:102" hidden="1" x14ac:dyDescent="0.25">
      <c r="CJ730" s="89">
        <f t="shared" ca="1" si="159"/>
        <v>45385</v>
      </c>
      <c r="CK730" s="17" t="str">
        <f t="shared" ca="1" si="157"/>
        <v>Wed</v>
      </c>
      <c r="CL730" s="118" cm="1">
        <f t="array" aca="1" ref="CL730" ca="1">IFERROR(INDEX($BO$6:$BV$6, $BN$6, MATCH($CK730, $BO$8:$BV$8, 0)), 0)</f>
        <v>0.28385416666666663</v>
      </c>
      <c r="CN730" s="6">
        <f t="shared" ca="1" si="163"/>
        <v>5</v>
      </c>
      <c r="CO730" s="118">
        <f ca="1">SUMIF($CN$9:$CN730, $CN730, $CL$9:$CL$9)</f>
        <v>138.80468750000048</v>
      </c>
      <c r="CP730" s="140" t="str">
        <f ca="1">IFERROR(INDEX('Current Jobs'!$W$11:$W$510, MATCH($CN730, 'Current Jobs'!$T$11:$T$510, 0)), "")</f>
        <v/>
      </c>
      <c r="CQ730" s="17" t="str">
        <f t="shared" ca="1" si="158"/>
        <v/>
      </c>
      <c r="CR730" s="17" t="str">
        <f t="shared" ca="1" si="160"/>
        <v/>
      </c>
      <c r="CS730" s="17" t="str">
        <f t="shared" ca="1" si="161"/>
        <v/>
      </c>
      <c r="CT730" s="17" t="str">
        <f t="shared" ca="1" si="161"/>
        <v/>
      </c>
      <c r="CV730" s="118" t="str" cm="1">
        <f t="array" aca="1" ref="CV730" ca="1">IF($CN730&gt;$CV$6, "", IFERROR(INDEX($BO$4:$BV$4, $BN$4, MATCH($CK730, $BO$8:$BV$8, 0)), 0))</f>
        <v/>
      </c>
      <c r="CX730" s="118" t="str">
        <f t="shared" ca="1" si="162"/>
        <v/>
      </c>
    </row>
    <row r="731" spans="88:102" hidden="1" x14ac:dyDescent="0.25">
      <c r="CJ731" s="89">
        <f t="shared" ca="1" si="159"/>
        <v>45386</v>
      </c>
      <c r="CK731" s="17" t="str">
        <f t="shared" ca="1" si="157"/>
        <v>Thu</v>
      </c>
      <c r="CL731" s="118" cm="1">
        <f t="array" aca="1" ref="CL731" ca="1">IFERROR(INDEX($BO$6:$BV$6, $BN$6, MATCH($CK731, $BO$8:$BV$8, 0)), 0)</f>
        <v>0.28385416666666663</v>
      </c>
      <c r="CN731" s="6">
        <f t="shared" ca="1" si="163"/>
        <v>5</v>
      </c>
      <c r="CO731" s="118">
        <f ca="1">SUMIF($CN$9:$CN731, $CN731, $CL$9:$CL$9)</f>
        <v>139.08854166666714</v>
      </c>
      <c r="CP731" s="140" t="str">
        <f ca="1">IFERROR(INDEX('Current Jobs'!$W$11:$W$510, MATCH($CN731, 'Current Jobs'!$T$11:$T$510, 0)), "")</f>
        <v/>
      </c>
      <c r="CQ731" s="17" t="str">
        <f t="shared" ca="1" si="158"/>
        <v/>
      </c>
      <c r="CR731" s="17" t="str">
        <f t="shared" ca="1" si="160"/>
        <v/>
      </c>
      <c r="CS731" s="17" t="str">
        <f t="shared" ca="1" si="161"/>
        <v/>
      </c>
      <c r="CT731" s="17" t="str">
        <f t="shared" ca="1" si="161"/>
        <v/>
      </c>
      <c r="CV731" s="118" t="str" cm="1">
        <f t="array" aca="1" ref="CV731" ca="1">IF($CN731&gt;$CV$6, "", IFERROR(INDEX($BO$4:$BV$4, $BN$4, MATCH($CK731, $BO$8:$BV$8, 0)), 0))</f>
        <v/>
      </c>
      <c r="CX731" s="118" t="str">
        <f t="shared" ca="1" si="162"/>
        <v/>
      </c>
    </row>
    <row r="732" spans="88:102" hidden="1" x14ac:dyDescent="0.25">
      <c r="CJ732" s="89">
        <f t="shared" ca="1" si="159"/>
        <v>45387</v>
      </c>
      <c r="CK732" s="17" t="str">
        <f t="shared" ca="1" si="157"/>
        <v>Fri</v>
      </c>
      <c r="CL732" s="118" cm="1">
        <f t="array" aca="1" ref="CL732" ca="1">IFERROR(INDEX($BO$6:$BV$6, $BN$6, MATCH($CK732, $BO$8:$BV$8, 0)), 0)</f>
        <v>0.28385416666666663</v>
      </c>
      <c r="CN732" s="6">
        <f t="shared" ca="1" si="163"/>
        <v>5</v>
      </c>
      <c r="CO732" s="118">
        <f ca="1">SUMIF($CN$9:$CN732, $CN732, $CL$9:$CL$9)</f>
        <v>139.3723958333338</v>
      </c>
      <c r="CP732" s="140" t="str">
        <f ca="1">IFERROR(INDEX('Current Jobs'!$W$11:$W$510, MATCH($CN732, 'Current Jobs'!$T$11:$T$510, 0)), "")</f>
        <v/>
      </c>
      <c r="CQ732" s="17" t="str">
        <f t="shared" ca="1" si="158"/>
        <v/>
      </c>
      <c r="CR732" s="17" t="str">
        <f t="shared" ca="1" si="160"/>
        <v/>
      </c>
      <c r="CS732" s="17" t="str">
        <f t="shared" ca="1" si="161"/>
        <v/>
      </c>
      <c r="CT732" s="17" t="str">
        <f t="shared" ca="1" si="161"/>
        <v/>
      </c>
      <c r="CV732" s="118" t="str" cm="1">
        <f t="array" aca="1" ref="CV732" ca="1">IF($CN732&gt;$CV$6, "", IFERROR(INDEX($BO$4:$BV$4, $BN$4, MATCH($CK732, $BO$8:$BV$8, 0)), 0))</f>
        <v/>
      </c>
      <c r="CX732" s="118" t="str">
        <f t="shared" ca="1" si="162"/>
        <v/>
      </c>
    </row>
    <row r="733" spans="88:102" hidden="1" x14ac:dyDescent="0.25">
      <c r="CJ733" s="89">
        <f t="shared" ca="1" si="159"/>
        <v>45388</v>
      </c>
      <c r="CK733" s="17" t="str">
        <f t="shared" ca="1" si="157"/>
        <v>Sat</v>
      </c>
      <c r="CL733" s="118" cm="1">
        <f t="array" aca="1" ref="CL733" ca="1">IFERROR(INDEX($BO$6:$BV$6, $BN$6, MATCH($CK733, $BO$8:$BV$8, 0)), 0)</f>
        <v>0</v>
      </c>
      <c r="CN733" s="6">
        <f t="shared" ca="1" si="163"/>
        <v>5</v>
      </c>
      <c r="CO733" s="118">
        <f ca="1">SUMIF($CN$9:$CN733, $CN733, $CL$9:$CL$9)</f>
        <v>139.3723958333338</v>
      </c>
      <c r="CP733" s="140" t="str">
        <f ca="1">IFERROR(INDEX('Current Jobs'!$W$11:$W$510, MATCH($CN733, 'Current Jobs'!$T$11:$T$510, 0)), "")</f>
        <v/>
      </c>
      <c r="CQ733" s="17" t="str">
        <f t="shared" ca="1" si="158"/>
        <v/>
      </c>
      <c r="CR733" s="17" t="str">
        <f t="shared" ca="1" si="160"/>
        <v/>
      </c>
      <c r="CS733" s="17" t="str">
        <f t="shared" ca="1" si="161"/>
        <v/>
      </c>
      <c r="CT733" s="17" t="str">
        <f t="shared" ca="1" si="161"/>
        <v/>
      </c>
      <c r="CV733" s="118" t="str" cm="1">
        <f t="array" aca="1" ref="CV733" ca="1">IF($CN733&gt;$CV$6, "", IFERROR(INDEX($BO$4:$BV$4, $BN$4, MATCH($CK733, $BO$8:$BV$8, 0)), 0))</f>
        <v/>
      </c>
      <c r="CX733" s="118" t="str">
        <f t="shared" ca="1" si="162"/>
        <v/>
      </c>
    </row>
    <row r="734" spans="88:102" hidden="1" x14ac:dyDescent="0.25">
      <c r="CJ734" s="89">
        <f t="shared" ca="1" si="159"/>
        <v>45389</v>
      </c>
      <c r="CK734" s="17" t="str">
        <f t="shared" ca="1" si="157"/>
        <v>Sun</v>
      </c>
      <c r="CL734" s="118" cm="1">
        <f t="array" aca="1" ref="CL734" ca="1">IFERROR(INDEX($BO$6:$BV$6, $BN$6, MATCH($CK734, $BO$8:$BV$8, 0)), 0)</f>
        <v>0</v>
      </c>
      <c r="CN734" s="6">
        <f t="shared" ca="1" si="163"/>
        <v>5</v>
      </c>
      <c r="CO734" s="118">
        <f ca="1">SUMIF($CN$9:$CN734, $CN734, $CL$9:$CL$9)</f>
        <v>139.3723958333338</v>
      </c>
      <c r="CP734" s="140" t="str">
        <f ca="1">IFERROR(INDEX('Current Jobs'!$W$11:$W$510, MATCH($CN734, 'Current Jobs'!$T$11:$T$510, 0)), "")</f>
        <v/>
      </c>
      <c r="CQ734" s="17" t="str">
        <f t="shared" ca="1" si="158"/>
        <v/>
      </c>
      <c r="CR734" s="17" t="str">
        <f t="shared" ca="1" si="160"/>
        <v/>
      </c>
      <c r="CS734" s="17" t="str">
        <f t="shared" ca="1" si="161"/>
        <v/>
      </c>
      <c r="CT734" s="17" t="str">
        <f t="shared" ca="1" si="161"/>
        <v/>
      </c>
      <c r="CV734" s="118" t="str" cm="1">
        <f t="array" aca="1" ref="CV734" ca="1">IF($CN734&gt;$CV$6, "", IFERROR(INDEX($BO$4:$BV$4, $BN$4, MATCH($CK734, $BO$8:$BV$8, 0)), 0))</f>
        <v/>
      </c>
      <c r="CX734" s="118" t="str">
        <f t="shared" ca="1" si="162"/>
        <v/>
      </c>
    </row>
    <row r="735" spans="88:102" hidden="1" x14ac:dyDescent="0.25">
      <c r="CJ735" s="89">
        <f t="shared" ca="1" si="159"/>
        <v>45390</v>
      </c>
      <c r="CK735" s="17" t="str">
        <f t="shared" ca="1" si="157"/>
        <v>Mon</v>
      </c>
      <c r="CL735" s="118" cm="1">
        <f t="array" aca="1" ref="CL735" ca="1">IFERROR(INDEX($BO$6:$BV$6, $BN$6, MATCH($CK735, $BO$8:$BV$8, 0)), 0)</f>
        <v>0.28385416666666663</v>
      </c>
      <c r="CN735" s="6">
        <f t="shared" ca="1" si="163"/>
        <v>5</v>
      </c>
      <c r="CO735" s="118">
        <f ca="1">SUMIF($CN$9:$CN735, $CN735, $CL$9:$CL$9)</f>
        <v>139.65625000000045</v>
      </c>
      <c r="CP735" s="140" t="str">
        <f ca="1">IFERROR(INDEX('Current Jobs'!$W$11:$W$510, MATCH($CN735, 'Current Jobs'!$T$11:$T$510, 0)), "")</f>
        <v/>
      </c>
      <c r="CQ735" s="17" t="str">
        <f t="shared" ca="1" si="158"/>
        <v/>
      </c>
      <c r="CR735" s="17" t="str">
        <f t="shared" ca="1" si="160"/>
        <v/>
      </c>
      <c r="CS735" s="17" t="str">
        <f t="shared" ca="1" si="161"/>
        <v/>
      </c>
      <c r="CT735" s="17" t="str">
        <f t="shared" ca="1" si="161"/>
        <v/>
      </c>
      <c r="CV735" s="118" t="str" cm="1">
        <f t="array" aca="1" ref="CV735" ca="1">IF($CN735&gt;$CV$6, "", IFERROR(INDEX($BO$4:$BV$4, $BN$4, MATCH($CK735, $BO$8:$BV$8, 0)), 0))</f>
        <v/>
      </c>
      <c r="CX735" s="118" t="str">
        <f t="shared" ca="1" si="162"/>
        <v/>
      </c>
    </row>
    <row r="736" spans="88:102" hidden="1" x14ac:dyDescent="0.25">
      <c r="CJ736" s="89">
        <f t="shared" ca="1" si="159"/>
        <v>45391</v>
      </c>
      <c r="CK736" s="17" t="str">
        <f t="shared" ca="1" si="157"/>
        <v>Tue</v>
      </c>
      <c r="CL736" s="118" cm="1">
        <f t="array" aca="1" ref="CL736" ca="1">IFERROR(INDEX($BO$6:$BV$6, $BN$6, MATCH($CK736, $BO$8:$BV$8, 0)), 0)</f>
        <v>0.28385416666666663</v>
      </c>
      <c r="CN736" s="6">
        <f t="shared" ca="1" si="163"/>
        <v>5</v>
      </c>
      <c r="CO736" s="118">
        <f ca="1">SUMIF($CN$9:$CN736, $CN736, $CL$9:$CL$9)</f>
        <v>139.94010416666711</v>
      </c>
      <c r="CP736" s="140" t="str">
        <f ca="1">IFERROR(INDEX('Current Jobs'!$W$11:$W$510, MATCH($CN736, 'Current Jobs'!$T$11:$T$510, 0)), "")</f>
        <v/>
      </c>
      <c r="CQ736" s="17" t="str">
        <f t="shared" ca="1" si="158"/>
        <v/>
      </c>
      <c r="CR736" s="17" t="str">
        <f t="shared" ca="1" si="160"/>
        <v/>
      </c>
      <c r="CS736" s="17" t="str">
        <f t="shared" ca="1" si="161"/>
        <v/>
      </c>
      <c r="CT736" s="17" t="str">
        <f t="shared" ca="1" si="161"/>
        <v/>
      </c>
      <c r="CV736" s="118" t="str" cm="1">
        <f t="array" aca="1" ref="CV736" ca="1">IF($CN736&gt;$CV$6, "", IFERROR(INDEX($BO$4:$BV$4, $BN$4, MATCH($CK736, $BO$8:$BV$8, 0)), 0))</f>
        <v/>
      </c>
      <c r="CX736" s="118" t="str">
        <f t="shared" ca="1" si="162"/>
        <v/>
      </c>
    </row>
    <row r="737" spans="88:102" hidden="1" x14ac:dyDescent="0.25">
      <c r="CJ737" s="89">
        <f t="shared" ca="1" si="159"/>
        <v>45392</v>
      </c>
      <c r="CK737" s="17" t="str">
        <f t="shared" ca="1" si="157"/>
        <v>Wed</v>
      </c>
      <c r="CL737" s="118" cm="1">
        <f t="array" aca="1" ref="CL737" ca="1">IFERROR(INDEX($BO$6:$BV$6, $BN$6, MATCH($CK737, $BO$8:$BV$8, 0)), 0)</f>
        <v>0.28385416666666663</v>
      </c>
      <c r="CN737" s="6">
        <f t="shared" ca="1" si="163"/>
        <v>5</v>
      </c>
      <c r="CO737" s="118">
        <f ca="1">SUMIF($CN$9:$CN737, $CN737, $CL$9:$CL$9)</f>
        <v>140.22395833333377</v>
      </c>
      <c r="CP737" s="140" t="str">
        <f ca="1">IFERROR(INDEX('Current Jobs'!$W$11:$W$510, MATCH($CN737, 'Current Jobs'!$T$11:$T$510, 0)), "")</f>
        <v/>
      </c>
      <c r="CQ737" s="17" t="str">
        <f t="shared" ca="1" si="158"/>
        <v/>
      </c>
      <c r="CR737" s="17" t="str">
        <f t="shared" ca="1" si="160"/>
        <v/>
      </c>
      <c r="CS737" s="17" t="str">
        <f t="shared" ca="1" si="161"/>
        <v/>
      </c>
      <c r="CT737" s="17" t="str">
        <f t="shared" ca="1" si="161"/>
        <v/>
      </c>
      <c r="CV737" s="118" t="str" cm="1">
        <f t="array" aca="1" ref="CV737" ca="1">IF($CN737&gt;$CV$6, "", IFERROR(INDEX($BO$4:$BV$4, $BN$4, MATCH($CK737, $BO$8:$BV$8, 0)), 0))</f>
        <v/>
      </c>
      <c r="CX737" s="118" t="str">
        <f t="shared" ca="1" si="162"/>
        <v/>
      </c>
    </row>
    <row r="738" spans="88:102" hidden="1" x14ac:dyDescent="0.25">
      <c r="CJ738" s="89">
        <f t="shared" ca="1" si="159"/>
        <v>45393</v>
      </c>
      <c r="CK738" s="17" t="str">
        <f t="shared" ca="1" si="157"/>
        <v>Thu</v>
      </c>
      <c r="CL738" s="118" cm="1">
        <f t="array" aca="1" ref="CL738" ca="1">IFERROR(INDEX($BO$6:$BV$6, $BN$6, MATCH($CK738, $BO$8:$BV$8, 0)), 0)</f>
        <v>0.28385416666666663</v>
      </c>
      <c r="CN738" s="6">
        <f t="shared" ca="1" si="163"/>
        <v>5</v>
      </c>
      <c r="CO738" s="118">
        <f ca="1">SUMIF($CN$9:$CN738, $CN738, $CL$9:$CL$9)</f>
        <v>140.50781250000043</v>
      </c>
      <c r="CP738" s="140" t="str">
        <f ca="1">IFERROR(INDEX('Current Jobs'!$W$11:$W$510, MATCH($CN738, 'Current Jobs'!$T$11:$T$510, 0)), "")</f>
        <v/>
      </c>
      <c r="CQ738" s="17" t="str">
        <f t="shared" ca="1" si="158"/>
        <v/>
      </c>
      <c r="CR738" s="17" t="str">
        <f t="shared" ca="1" si="160"/>
        <v/>
      </c>
      <c r="CS738" s="17" t="str">
        <f t="shared" ca="1" si="161"/>
        <v/>
      </c>
      <c r="CT738" s="17" t="str">
        <f t="shared" ca="1" si="161"/>
        <v/>
      </c>
      <c r="CV738" s="118" t="str" cm="1">
        <f t="array" aca="1" ref="CV738" ca="1">IF($CN738&gt;$CV$6, "", IFERROR(INDEX($BO$4:$BV$4, $BN$4, MATCH($CK738, $BO$8:$BV$8, 0)), 0))</f>
        <v/>
      </c>
      <c r="CX738" s="118" t="str">
        <f t="shared" ca="1" si="162"/>
        <v/>
      </c>
    </row>
    <row r="739" spans="88:102" hidden="1" x14ac:dyDescent="0.25">
      <c r="CJ739" s="89">
        <f t="shared" ca="1" si="159"/>
        <v>45394</v>
      </c>
      <c r="CK739" s="17" t="str">
        <f t="shared" ca="1" si="157"/>
        <v>Fri</v>
      </c>
      <c r="CL739" s="118" cm="1">
        <f t="array" aca="1" ref="CL739" ca="1">IFERROR(INDEX($BO$6:$BV$6, $BN$6, MATCH($CK739, $BO$8:$BV$8, 0)), 0)</f>
        <v>0.28385416666666663</v>
      </c>
      <c r="CN739" s="150">
        <f t="shared" ca="1" si="163"/>
        <v>5</v>
      </c>
      <c r="CO739" s="118">
        <f ca="1">SUMIF($CN$9:$CN739, $CN739, $CL$9:$CL$9)</f>
        <v>140.79166666666708</v>
      </c>
      <c r="CP739" s="140" t="str">
        <f ca="1">IFERROR(INDEX('Current Jobs'!$W$11:$W$510, MATCH($CN739, 'Current Jobs'!$T$11:$T$510, 0)), "")</f>
        <v/>
      </c>
      <c r="CQ739" s="17" t="str">
        <f t="shared" ca="1" si="158"/>
        <v/>
      </c>
      <c r="CR739" s="17" t="str">
        <f t="shared" ca="1" si="160"/>
        <v/>
      </c>
      <c r="CS739" s="17" t="str">
        <f t="shared" ref="CS739:CS802" ca="1" si="164">IF(CQ739="", "", CONCATENATE($CN739, " - ", CQ739))</f>
        <v/>
      </c>
      <c r="CT739" s="17" t="str">
        <f t="shared" ref="CT739:CT802" ca="1" si="165">IF(CR739="", "", CONCATENATE($CN739, " - ", CR739))</f>
        <v/>
      </c>
      <c r="CV739" s="118" t="str" cm="1">
        <f t="array" aca="1" ref="CV739" ca="1">IF($CN739&gt;$CV$6, "", IFERROR(INDEX($BO$4:$BV$4, $BN$4, MATCH($CK739, $BO$8:$BV$8, 0)), 0))</f>
        <v/>
      </c>
      <c r="CX739" s="118" t="str">
        <f t="shared" ca="1" si="162"/>
        <v/>
      </c>
    </row>
    <row r="740" spans="88:102" hidden="1" x14ac:dyDescent="0.25">
      <c r="CJ740" s="89">
        <f t="shared" ca="1" si="159"/>
        <v>45395</v>
      </c>
      <c r="CK740" s="17" t="str">
        <f t="shared" ca="1" si="157"/>
        <v>Sat</v>
      </c>
      <c r="CL740" s="118" cm="1">
        <f t="array" aca="1" ref="CL740" ca="1">IFERROR(INDEX($BO$6:$BV$6, $BN$6, MATCH($CK740, $BO$8:$BV$8, 0)), 0)</f>
        <v>0</v>
      </c>
      <c r="CN740" s="150">
        <f t="shared" ca="1" si="163"/>
        <v>5</v>
      </c>
      <c r="CO740" s="118">
        <f ca="1">SUMIF($CN$9:$CN740, $CN740, $CL$9:$CL$9)</f>
        <v>140.79166666666708</v>
      </c>
      <c r="CP740" s="140" t="str">
        <f ca="1">IFERROR(INDEX('Current Jobs'!$W$11:$W$510, MATCH($CN740, 'Current Jobs'!$T$11:$T$510, 0)), "")</f>
        <v/>
      </c>
      <c r="CQ740" s="17" t="str">
        <f t="shared" ca="1" si="158"/>
        <v/>
      </c>
      <c r="CR740" s="17" t="str">
        <f t="shared" ca="1" si="160"/>
        <v/>
      </c>
      <c r="CS740" s="17" t="str">
        <f t="shared" ca="1" si="164"/>
        <v/>
      </c>
      <c r="CT740" s="17" t="str">
        <f t="shared" ca="1" si="165"/>
        <v/>
      </c>
      <c r="CV740" s="118" t="str" cm="1">
        <f t="array" aca="1" ref="CV740" ca="1">IF($CN740&gt;$CV$6, "", IFERROR(INDEX($BO$4:$BV$4, $BN$4, MATCH($CK740, $BO$8:$BV$8, 0)), 0))</f>
        <v/>
      </c>
      <c r="CX740" s="118" t="str">
        <f t="shared" ca="1" si="162"/>
        <v/>
      </c>
    </row>
    <row r="741" spans="88:102" hidden="1" x14ac:dyDescent="0.25">
      <c r="CJ741" s="89">
        <f t="shared" ca="1" si="159"/>
        <v>45396</v>
      </c>
      <c r="CK741" s="17" t="str">
        <f t="shared" ca="1" si="157"/>
        <v>Sun</v>
      </c>
      <c r="CL741" s="118" cm="1">
        <f t="array" aca="1" ref="CL741" ca="1">IFERROR(INDEX($BO$6:$BV$6, $BN$6, MATCH($CK741, $BO$8:$BV$8, 0)), 0)</f>
        <v>0</v>
      </c>
      <c r="CN741" s="150">
        <f t="shared" ca="1" si="163"/>
        <v>5</v>
      </c>
      <c r="CO741" s="118">
        <f ca="1">SUMIF($CN$9:$CN741, $CN741, $CL$9:$CL$9)</f>
        <v>140.79166666666708</v>
      </c>
      <c r="CP741" s="140" t="str">
        <f ca="1">IFERROR(INDEX('Current Jobs'!$W$11:$W$510, MATCH($CN741, 'Current Jobs'!$T$11:$T$510, 0)), "")</f>
        <v/>
      </c>
      <c r="CQ741" s="17" t="str">
        <f t="shared" ca="1" si="158"/>
        <v/>
      </c>
      <c r="CR741" s="17" t="str">
        <f t="shared" ca="1" si="160"/>
        <v/>
      </c>
      <c r="CS741" s="17" t="str">
        <f t="shared" ca="1" si="164"/>
        <v/>
      </c>
      <c r="CT741" s="17" t="str">
        <f t="shared" ca="1" si="165"/>
        <v/>
      </c>
      <c r="CV741" s="118" t="str" cm="1">
        <f t="array" aca="1" ref="CV741" ca="1">IF($CN741&gt;$CV$6, "", IFERROR(INDEX($BO$4:$BV$4, $BN$4, MATCH($CK741, $BO$8:$BV$8, 0)), 0))</f>
        <v/>
      </c>
      <c r="CX741" s="118" t="str">
        <f t="shared" ca="1" si="162"/>
        <v/>
      </c>
    </row>
    <row r="742" spans="88:102" hidden="1" x14ac:dyDescent="0.25">
      <c r="CJ742" s="89">
        <f t="shared" ca="1" si="159"/>
        <v>45397</v>
      </c>
      <c r="CK742" s="17" t="str">
        <f t="shared" ca="1" si="157"/>
        <v>Mon</v>
      </c>
      <c r="CL742" s="118" cm="1">
        <f t="array" aca="1" ref="CL742" ca="1">IFERROR(INDEX($BO$6:$BV$6, $BN$6, MATCH($CK742, $BO$8:$BV$8, 0)), 0)</f>
        <v>0.28385416666666663</v>
      </c>
      <c r="CN742" s="150">
        <f t="shared" ca="1" si="163"/>
        <v>5</v>
      </c>
      <c r="CO742" s="118">
        <f ca="1">SUMIF($CN$9:$CN742, $CN742, $CL$9:$CL$9)</f>
        <v>141.07552083333374</v>
      </c>
      <c r="CP742" s="140" t="str">
        <f ca="1">IFERROR(INDEX('Current Jobs'!$W$11:$W$510, MATCH($CN742, 'Current Jobs'!$T$11:$T$510, 0)), "")</f>
        <v/>
      </c>
      <c r="CQ742" s="17" t="str">
        <f t="shared" ca="1" si="158"/>
        <v/>
      </c>
      <c r="CR742" s="17" t="str">
        <f t="shared" ca="1" si="160"/>
        <v/>
      </c>
      <c r="CS742" s="17" t="str">
        <f t="shared" ca="1" si="164"/>
        <v/>
      </c>
      <c r="CT742" s="17" t="str">
        <f t="shared" ca="1" si="165"/>
        <v/>
      </c>
      <c r="CV742" s="118" t="str" cm="1">
        <f t="array" aca="1" ref="CV742" ca="1">IF($CN742&gt;$CV$6, "", IFERROR(INDEX($BO$4:$BV$4, $BN$4, MATCH($CK742, $BO$8:$BV$8, 0)), 0))</f>
        <v/>
      </c>
      <c r="CX742" s="118" t="str">
        <f t="shared" ca="1" si="162"/>
        <v/>
      </c>
    </row>
    <row r="743" spans="88:102" hidden="1" x14ac:dyDescent="0.25">
      <c r="CJ743" s="89">
        <f t="shared" ca="1" si="159"/>
        <v>45398</v>
      </c>
      <c r="CK743" s="17" t="str">
        <f t="shared" ca="1" si="157"/>
        <v>Tue</v>
      </c>
      <c r="CL743" s="118" cm="1">
        <f t="array" aca="1" ref="CL743" ca="1">IFERROR(INDEX($BO$6:$BV$6, $BN$6, MATCH($CK743, $BO$8:$BV$8, 0)), 0)</f>
        <v>0.28385416666666663</v>
      </c>
      <c r="CN743" s="150">
        <f t="shared" ca="1" si="163"/>
        <v>5</v>
      </c>
      <c r="CO743" s="118">
        <f ca="1">SUMIF($CN$9:$CN743, $CN743, $CL$9:$CL$9)</f>
        <v>141.3593750000004</v>
      </c>
      <c r="CP743" s="140" t="str">
        <f ca="1">IFERROR(INDEX('Current Jobs'!$W$11:$W$510, MATCH($CN743, 'Current Jobs'!$T$11:$T$510, 0)), "")</f>
        <v/>
      </c>
      <c r="CQ743" s="17" t="str">
        <f t="shared" ca="1" si="158"/>
        <v/>
      </c>
      <c r="CR743" s="17" t="str">
        <f t="shared" ca="1" si="160"/>
        <v/>
      </c>
      <c r="CS743" s="17" t="str">
        <f t="shared" ca="1" si="164"/>
        <v/>
      </c>
      <c r="CT743" s="17" t="str">
        <f t="shared" ca="1" si="165"/>
        <v/>
      </c>
      <c r="CV743" s="118" t="str" cm="1">
        <f t="array" aca="1" ref="CV743" ca="1">IF($CN743&gt;$CV$6, "", IFERROR(INDEX($BO$4:$BV$4, $BN$4, MATCH($CK743, $BO$8:$BV$8, 0)), 0))</f>
        <v/>
      </c>
      <c r="CX743" s="118" t="str">
        <f t="shared" ca="1" si="162"/>
        <v/>
      </c>
    </row>
    <row r="744" spans="88:102" hidden="1" x14ac:dyDescent="0.25">
      <c r="CJ744" s="89">
        <f t="shared" ca="1" si="159"/>
        <v>45399</v>
      </c>
      <c r="CK744" s="17" t="str">
        <f t="shared" ca="1" si="157"/>
        <v>Wed</v>
      </c>
      <c r="CL744" s="118" cm="1">
        <f t="array" aca="1" ref="CL744" ca="1">IFERROR(INDEX($BO$6:$BV$6, $BN$6, MATCH($CK744, $BO$8:$BV$8, 0)), 0)</f>
        <v>0.28385416666666663</v>
      </c>
      <c r="CN744" s="150">
        <f t="shared" ca="1" si="163"/>
        <v>5</v>
      </c>
      <c r="CO744" s="118">
        <f ca="1">SUMIF($CN$9:$CN744, $CN744, $CL$9:$CL$9)</f>
        <v>141.64322916666706</v>
      </c>
      <c r="CP744" s="140" t="str">
        <f ca="1">IFERROR(INDEX('Current Jobs'!$W$11:$W$510, MATCH($CN744, 'Current Jobs'!$T$11:$T$510, 0)), "")</f>
        <v/>
      </c>
      <c r="CQ744" s="17" t="str">
        <f t="shared" ca="1" si="158"/>
        <v/>
      </c>
      <c r="CR744" s="17" t="str">
        <f t="shared" ca="1" si="160"/>
        <v/>
      </c>
      <c r="CS744" s="17" t="str">
        <f t="shared" ca="1" si="164"/>
        <v/>
      </c>
      <c r="CT744" s="17" t="str">
        <f t="shared" ca="1" si="165"/>
        <v/>
      </c>
      <c r="CV744" s="118" t="str" cm="1">
        <f t="array" aca="1" ref="CV744" ca="1">IF($CN744&gt;$CV$6, "", IFERROR(INDEX($BO$4:$BV$4, $BN$4, MATCH($CK744, $BO$8:$BV$8, 0)), 0))</f>
        <v/>
      </c>
      <c r="CX744" s="118" t="str">
        <f t="shared" ca="1" si="162"/>
        <v/>
      </c>
    </row>
    <row r="745" spans="88:102" hidden="1" x14ac:dyDescent="0.25">
      <c r="CJ745" s="89">
        <f t="shared" ca="1" si="159"/>
        <v>45400</v>
      </c>
      <c r="CK745" s="17" t="str">
        <f t="shared" ca="1" si="157"/>
        <v>Thu</v>
      </c>
      <c r="CL745" s="118" cm="1">
        <f t="array" aca="1" ref="CL745" ca="1">IFERROR(INDEX($BO$6:$BV$6, $BN$6, MATCH($CK745, $BO$8:$BV$8, 0)), 0)</f>
        <v>0.28385416666666663</v>
      </c>
      <c r="CN745" s="150">
        <f t="shared" ca="1" si="163"/>
        <v>5</v>
      </c>
      <c r="CO745" s="118">
        <f ca="1">SUMIF($CN$9:$CN745, $CN745, $CL$9:$CL$9)</f>
        <v>141.92708333333371</v>
      </c>
      <c r="CP745" s="140" t="str">
        <f ca="1">IFERROR(INDEX('Current Jobs'!$W$11:$W$510, MATCH($CN745, 'Current Jobs'!$T$11:$T$510, 0)), "")</f>
        <v/>
      </c>
      <c r="CQ745" s="17" t="str">
        <f t="shared" ca="1" si="158"/>
        <v/>
      </c>
      <c r="CR745" s="17" t="str">
        <f t="shared" ca="1" si="160"/>
        <v/>
      </c>
      <c r="CS745" s="17" t="str">
        <f t="shared" ca="1" si="164"/>
        <v/>
      </c>
      <c r="CT745" s="17" t="str">
        <f t="shared" ca="1" si="165"/>
        <v/>
      </c>
      <c r="CV745" s="118" t="str" cm="1">
        <f t="array" aca="1" ref="CV745" ca="1">IF($CN745&gt;$CV$6, "", IFERROR(INDEX($BO$4:$BV$4, $BN$4, MATCH($CK745, $BO$8:$BV$8, 0)), 0))</f>
        <v/>
      </c>
      <c r="CX745" s="118" t="str">
        <f t="shared" ca="1" si="162"/>
        <v/>
      </c>
    </row>
    <row r="746" spans="88:102" hidden="1" x14ac:dyDescent="0.25">
      <c r="CJ746" s="89">
        <f t="shared" ca="1" si="159"/>
        <v>45401</v>
      </c>
      <c r="CK746" s="17" t="str">
        <f t="shared" ca="1" si="157"/>
        <v>Fri</v>
      </c>
      <c r="CL746" s="118" cm="1">
        <f t="array" aca="1" ref="CL746" ca="1">IFERROR(INDEX($BO$6:$BV$6, $BN$6, MATCH($CK746, $BO$8:$BV$8, 0)), 0)</f>
        <v>0.28385416666666663</v>
      </c>
      <c r="CN746" s="150">
        <f t="shared" ca="1" si="163"/>
        <v>5</v>
      </c>
      <c r="CO746" s="118">
        <f ca="1">SUMIF($CN$9:$CN746, $CN746, $CL$9:$CL$9)</f>
        <v>142.21093750000037</v>
      </c>
      <c r="CP746" s="140" t="str">
        <f ca="1">IFERROR(INDEX('Current Jobs'!$W$11:$W$510, MATCH($CN746, 'Current Jobs'!$T$11:$T$510, 0)), "")</f>
        <v/>
      </c>
      <c r="CQ746" s="17" t="str">
        <f t="shared" ca="1" si="158"/>
        <v/>
      </c>
      <c r="CR746" s="17" t="str">
        <f t="shared" ca="1" si="160"/>
        <v/>
      </c>
      <c r="CS746" s="17" t="str">
        <f t="shared" ca="1" si="164"/>
        <v/>
      </c>
      <c r="CT746" s="17" t="str">
        <f t="shared" ca="1" si="165"/>
        <v/>
      </c>
      <c r="CV746" s="118" t="str" cm="1">
        <f t="array" aca="1" ref="CV746" ca="1">IF($CN746&gt;$CV$6, "", IFERROR(INDEX($BO$4:$BV$4, $BN$4, MATCH($CK746, $BO$8:$BV$8, 0)), 0))</f>
        <v/>
      </c>
      <c r="CX746" s="118" t="str">
        <f t="shared" ca="1" si="162"/>
        <v/>
      </c>
    </row>
    <row r="747" spans="88:102" hidden="1" x14ac:dyDescent="0.25">
      <c r="CJ747" s="89">
        <f t="shared" ca="1" si="159"/>
        <v>45402</v>
      </c>
      <c r="CK747" s="17" t="str">
        <f t="shared" ca="1" si="157"/>
        <v>Sat</v>
      </c>
      <c r="CL747" s="118" cm="1">
        <f t="array" aca="1" ref="CL747" ca="1">IFERROR(INDEX($BO$6:$BV$6, $BN$6, MATCH($CK747, $BO$8:$BV$8, 0)), 0)</f>
        <v>0</v>
      </c>
      <c r="CN747" s="150">
        <f t="shared" ca="1" si="163"/>
        <v>5</v>
      </c>
      <c r="CO747" s="118">
        <f ca="1">SUMIF($CN$9:$CN747, $CN747, $CL$9:$CL$9)</f>
        <v>142.21093750000037</v>
      </c>
      <c r="CP747" s="140" t="str">
        <f ca="1">IFERROR(INDEX('Current Jobs'!$W$11:$W$510, MATCH($CN747, 'Current Jobs'!$T$11:$T$510, 0)), "")</f>
        <v/>
      </c>
      <c r="CQ747" s="17" t="str">
        <f t="shared" ca="1" si="158"/>
        <v/>
      </c>
      <c r="CR747" s="17" t="str">
        <f t="shared" ca="1" si="160"/>
        <v/>
      </c>
      <c r="CS747" s="17" t="str">
        <f t="shared" ca="1" si="164"/>
        <v/>
      </c>
      <c r="CT747" s="17" t="str">
        <f t="shared" ca="1" si="165"/>
        <v/>
      </c>
      <c r="CV747" s="118" t="str" cm="1">
        <f t="array" aca="1" ref="CV747" ca="1">IF($CN747&gt;$CV$6, "", IFERROR(INDEX($BO$4:$BV$4, $BN$4, MATCH($CK747, $BO$8:$BV$8, 0)), 0))</f>
        <v/>
      </c>
      <c r="CX747" s="118" t="str">
        <f t="shared" ca="1" si="162"/>
        <v/>
      </c>
    </row>
    <row r="748" spans="88:102" hidden="1" x14ac:dyDescent="0.25">
      <c r="CJ748" s="89">
        <f t="shared" ca="1" si="159"/>
        <v>45403</v>
      </c>
      <c r="CK748" s="17" t="str">
        <f t="shared" ca="1" si="157"/>
        <v>Sun</v>
      </c>
      <c r="CL748" s="118" cm="1">
        <f t="array" aca="1" ref="CL748" ca="1">IFERROR(INDEX($BO$6:$BV$6, $BN$6, MATCH($CK748, $BO$8:$BV$8, 0)), 0)</f>
        <v>0</v>
      </c>
      <c r="CN748" s="150">
        <f t="shared" ca="1" si="163"/>
        <v>5</v>
      </c>
      <c r="CO748" s="118">
        <f ca="1">SUMIF($CN$9:$CN748, $CN748, $CL$9:$CL$9)</f>
        <v>142.21093750000037</v>
      </c>
      <c r="CP748" s="140" t="str">
        <f ca="1">IFERROR(INDEX('Current Jobs'!$W$11:$W$510, MATCH($CN748, 'Current Jobs'!$T$11:$T$510, 0)), "")</f>
        <v/>
      </c>
      <c r="CQ748" s="17" t="str">
        <f t="shared" ca="1" si="158"/>
        <v/>
      </c>
      <c r="CR748" s="17" t="str">
        <f t="shared" ca="1" si="160"/>
        <v/>
      </c>
      <c r="CS748" s="17" t="str">
        <f t="shared" ca="1" si="164"/>
        <v/>
      </c>
      <c r="CT748" s="17" t="str">
        <f t="shared" ca="1" si="165"/>
        <v/>
      </c>
      <c r="CV748" s="118" t="str" cm="1">
        <f t="array" aca="1" ref="CV748" ca="1">IF($CN748&gt;$CV$6, "", IFERROR(INDEX($BO$4:$BV$4, $BN$4, MATCH($CK748, $BO$8:$BV$8, 0)), 0))</f>
        <v/>
      </c>
      <c r="CX748" s="118" t="str">
        <f t="shared" ca="1" si="162"/>
        <v/>
      </c>
    </row>
    <row r="749" spans="88:102" hidden="1" x14ac:dyDescent="0.25">
      <c r="CJ749" s="89">
        <f t="shared" ca="1" si="159"/>
        <v>45404</v>
      </c>
      <c r="CK749" s="17" t="str">
        <f t="shared" ca="1" si="157"/>
        <v>Mon</v>
      </c>
      <c r="CL749" s="118" cm="1">
        <f t="array" aca="1" ref="CL749" ca="1">IFERROR(INDEX($BO$6:$BV$6, $BN$6, MATCH($CK749, $BO$8:$BV$8, 0)), 0)</f>
        <v>0.28385416666666663</v>
      </c>
      <c r="CN749" s="150">
        <f t="shared" ca="1" si="163"/>
        <v>5</v>
      </c>
      <c r="CO749" s="118">
        <f ca="1">SUMIF($CN$9:$CN749, $CN749, $CL$9:$CL$9)</f>
        <v>142.49479166666703</v>
      </c>
      <c r="CP749" s="140" t="str">
        <f ca="1">IFERROR(INDEX('Current Jobs'!$W$11:$W$510, MATCH($CN749, 'Current Jobs'!$T$11:$T$510, 0)), "")</f>
        <v/>
      </c>
      <c r="CQ749" s="17" t="str">
        <f t="shared" ca="1" si="158"/>
        <v/>
      </c>
      <c r="CR749" s="17" t="str">
        <f t="shared" ca="1" si="160"/>
        <v/>
      </c>
      <c r="CS749" s="17" t="str">
        <f t="shared" ca="1" si="164"/>
        <v/>
      </c>
      <c r="CT749" s="17" t="str">
        <f t="shared" ca="1" si="165"/>
        <v/>
      </c>
      <c r="CV749" s="118" t="str" cm="1">
        <f t="array" aca="1" ref="CV749" ca="1">IF($CN749&gt;$CV$6, "", IFERROR(INDEX($BO$4:$BV$4, $BN$4, MATCH($CK749, $BO$8:$BV$8, 0)), 0))</f>
        <v/>
      </c>
      <c r="CX749" s="118" t="str">
        <f t="shared" ca="1" si="162"/>
        <v/>
      </c>
    </row>
    <row r="750" spans="88:102" hidden="1" x14ac:dyDescent="0.25">
      <c r="CJ750" s="89">
        <f t="shared" ca="1" si="159"/>
        <v>45405</v>
      </c>
      <c r="CK750" s="17" t="str">
        <f t="shared" ca="1" si="157"/>
        <v>Tue</v>
      </c>
      <c r="CL750" s="118" cm="1">
        <f t="array" aca="1" ref="CL750" ca="1">IFERROR(INDEX($BO$6:$BV$6, $BN$6, MATCH($CK750, $BO$8:$BV$8, 0)), 0)</f>
        <v>0.28385416666666663</v>
      </c>
      <c r="CN750" s="150">
        <f t="shared" ca="1" si="163"/>
        <v>5</v>
      </c>
      <c r="CO750" s="118">
        <f ca="1">SUMIF($CN$9:$CN750, $CN750, $CL$9:$CL$9)</f>
        <v>142.77864583333368</v>
      </c>
      <c r="CP750" s="140" t="str">
        <f ca="1">IFERROR(INDEX('Current Jobs'!$W$11:$W$510, MATCH($CN750, 'Current Jobs'!$T$11:$T$510, 0)), "")</f>
        <v/>
      </c>
      <c r="CQ750" s="17" t="str">
        <f t="shared" ca="1" si="158"/>
        <v/>
      </c>
      <c r="CR750" s="17" t="str">
        <f t="shared" ca="1" si="160"/>
        <v/>
      </c>
      <c r="CS750" s="17" t="str">
        <f t="shared" ca="1" si="164"/>
        <v/>
      </c>
      <c r="CT750" s="17" t="str">
        <f t="shared" ca="1" si="165"/>
        <v/>
      </c>
      <c r="CV750" s="118" t="str" cm="1">
        <f t="array" aca="1" ref="CV750" ca="1">IF($CN750&gt;$CV$6, "", IFERROR(INDEX($BO$4:$BV$4, $BN$4, MATCH($CK750, $BO$8:$BV$8, 0)), 0))</f>
        <v/>
      </c>
      <c r="CX750" s="118" t="str">
        <f t="shared" ca="1" si="162"/>
        <v/>
      </c>
    </row>
    <row r="751" spans="88:102" hidden="1" x14ac:dyDescent="0.25">
      <c r="CJ751" s="89">
        <f t="shared" ca="1" si="159"/>
        <v>45406</v>
      </c>
      <c r="CK751" s="17" t="str">
        <f t="shared" ca="1" si="157"/>
        <v>Wed</v>
      </c>
      <c r="CL751" s="118" cm="1">
        <f t="array" aca="1" ref="CL751" ca="1">IFERROR(INDEX($BO$6:$BV$6, $BN$6, MATCH($CK751, $BO$8:$BV$8, 0)), 0)</f>
        <v>0.28385416666666663</v>
      </c>
      <c r="CN751" s="150">
        <f t="shared" ca="1" si="163"/>
        <v>5</v>
      </c>
      <c r="CO751" s="118">
        <f ca="1">SUMIF($CN$9:$CN751, $CN751, $CL$9:$CL$9)</f>
        <v>143.06250000000034</v>
      </c>
      <c r="CP751" s="140" t="str">
        <f ca="1">IFERROR(INDEX('Current Jobs'!$W$11:$W$510, MATCH($CN751, 'Current Jobs'!$T$11:$T$510, 0)), "")</f>
        <v/>
      </c>
      <c r="CQ751" s="17" t="str">
        <f t="shared" ca="1" si="158"/>
        <v/>
      </c>
      <c r="CR751" s="17" t="str">
        <f t="shared" ca="1" si="160"/>
        <v/>
      </c>
      <c r="CS751" s="17" t="str">
        <f t="shared" ca="1" si="164"/>
        <v/>
      </c>
      <c r="CT751" s="17" t="str">
        <f t="shared" ca="1" si="165"/>
        <v/>
      </c>
      <c r="CV751" s="118" t="str" cm="1">
        <f t="array" aca="1" ref="CV751" ca="1">IF($CN751&gt;$CV$6, "", IFERROR(INDEX($BO$4:$BV$4, $BN$4, MATCH($CK751, $BO$8:$BV$8, 0)), 0))</f>
        <v/>
      </c>
      <c r="CX751" s="118" t="str">
        <f t="shared" ca="1" si="162"/>
        <v/>
      </c>
    </row>
    <row r="752" spans="88:102" hidden="1" x14ac:dyDescent="0.25">
      <c r="CJ752" s="89">
        <f t="shared" ca="1" si="159"/>
        <v>45407</v>
      </c>
      <c r="CK752" s="17" t="str">
        <f t="shared" ca="1" si="157"/>
        <v>Thu</v>
      </c>
      <c r="CL752" s="118" cm="1">
        <f t="array" aca="1" ref="CL752" ca="1">IFERROR(INDEX($BO$6:$BV$6, $BN$6, MATCH($CK752, $BO$8:$BV$8, 0)), 0)</f>
        <v>0.28385416666666663</v>
      </c>
      <c r="CN752" s="150">
        <f t="shared" ca="1" si="163"/>
        <v>5</v>
      </c>
      <c r="CO752" s="118">
        <f ca="1">SUMIF($CN$9:$CN752, $CN752, $CL$9:$CL$9)</f>
        <v>143.346354166667</v>
      </c>
      <c r="CP752" s="140" t="str">
        <f ca="1">IFERROR(INDEX('Current Jobs'!$W$11:$W$510, MATCH($CN752, 'Current Jobs'!$T$11:$T$510, 0)), "")</f>
        <v/>
      </c>
      <c r="CQ752" s="17" t="str">
        <f t="shared" ca="1" si="158"/>
        <v/>
      </c>
      <c r="CR752" s="17" t="str">
        <f t="shared" ca="1" si="160"/>
        <v/>
      </c>
      <c r="CS752" s="17" t="str">
        <f t="shared" ca="1" si="164"/>
        <v/>
      </c>
      <c r="CT752" s="17" t="str">
        <f t="shared" ca="1" si="165"/>
        <v/>
      </c>
      <c r="CV752" s="118" t="str" cm="1">
        <f t="array" aca="1" ref="CV752" ca="1">IF($CN752&gt;$CV$6, "", IFERROR(INDEX($BO$4:$BV$4, $BN$4, MATCH($CK752, $BO$8:$BV$8, 0)), 0))</f>
        <v/>
      </c>
      <c r="CX752" s="118" t="str">
        <f t="shared" ca="1" si="162"/>
        <v/>
      </c>
    </row>
    <row r="753" spans="88:102" hidden="1" x14ac:dyDescent="0.25">
      <c r="CJ753" s="89">
        <f t="shared" ca="1" si="159"/>
        <v>45408</v>
      </c>
      <c r="CK753" s="17" t="str">
        <f t="shared" ca="1" si="157"/>
        <v>Fri</v>
      </c>
      <c r="CL753" s="118" cm="1">
        <f t="array" aca="1" ref="CL753" ca="1">IFERROR(INDEX($BO$6:$BV$6, $BN$6, MATCH($CK753, $BO$8:$BV$8, 0)), 0)</f>
        <v>0.28385416666666663</v>
      </c>
      <c r="CN753" s="150">
        <f t="shared" ca="1" si="163"/>
        <v>5</v>
      </c>
      <c r="CO753" s="118">
        <f ca="1">SUMIF($CN$9:$CN753, $CN753, $CL$9:$CL$9)</f>
        <v>143.63020833333366</v>
      </c>
      <c r="CP753" s="140" t="str">
        <f ca="1">IFERROR(INDEX('Current Jobs'!$W$11:$W$510, MATCH($CN753, 'Current Jobs'!$T$11:$T$510, 0)), "")</f>
        <v/>
      </c>
      <c r="CQ753" s="17" t="str">
        <f t="shared" ca="1" si="158"/>
        <v/>
      </c>
      <c r="CR753" s="17" t="str">
        <f t="shared" ca="1" si="160"/>
        <v/>
      </c>
      <c r="CS753" s="17" t="str">
        <f t="shared" ca="1" si="164"/>
        <v/>
      </c>
      <c r="CT753" s="17" t="str">
        <f t="shared" ca="1" si="165"/>
        <v/>
      </c>
      <c r="CV753" s="118" t="str" cm="1">
        <f t="array" aca="1" ref="CV753" ca="1">IF($CN753&gt;$CV$6, "", IFERROR(INDEX($BO$4:$BV$4, $BN$4, MATCH($CK753, $BO$8:$BV$8, 0)), 0))</f>
        <v/>
      </c>
      <c r="CX753" s="118" t="str">
        <f t="shared" ca="1" si="162"/>
        <v/>
      </c>
    </row>
    <row r="754" spans="88:102" hidden="1" x14ac:dyDescent="0.25">
      <c r="CJ754" s="89">
        <f t="shared" ca="1" si="159"/>
        <v>45409</v>
      </c>
      <c r="CK754" s="17" t="str">
        <f t="shared" ca="1" si="157"/>
        <v>Sat</v>
      </c>
      <c r="CL754" s="118" cm="1">
        <f t="array" aca="1" ref="CL754" ca="1">IFERROR(INDEX($BO$6:$BV$6, $BN$6, MATCH($CK754, $BO$8:$BV$8, 0)), 0)</f>
        <v>0</v>
      </c>
      <c r="CN754" s="150">
        <f t="shared" ca="1" si="163"/>
        <v>5</v>
      </c>
      <c r="CO754" s="118">
        <f ca="1">SUMIF($CN$9:$CN754, $CN754, $CL$9:$CL$9)</f>
        <v>143.63020833333366</v>
      </c>
      <c r="CP754" s="140" t="str">
        <f ca="1">IFERROR(INDEX('Current Jobs'!$W$11:$W$510, MATCH($CN754, 'Current Jobs'!$T$11:$T$510, 0)), "")</f>
        <v/>
      </c>
      <c r="CQ754" s="17" t="str">
        <f t="shared" ca="1" si="158"/>
        <v/>
      </c>
      <c r="CR754" s="17" t="str">
        <f t="shared" ca="1" si="160"/>
        <v/>
      </c>
      <c r="CS754" s="17" t="str">
        <f t="shared" ca="1" si="164"/>
        <v/>
      </c>
      <c r="CT754" s="17" t="str">
        <f t="shared" ca="1" si="165"/>
        <v/>
      </c>
      <c r="CV754" s="118" t="str" cm="1">
        <f t="array" aca="1" ref="CV754" ca="1">IF($CN754&gt;$CV$6, "", IFERROR(INDEX($BO$4:$BV$4, $BN$4, MATCH($CK754, $BO$8:$BV$8, 0)), 0))</f>
        <v/>
      </c>
      <c r="CX754" s="118" t="str">
        <f t="shared" ca="1" si="162"/>
        <v/>
      </c>
    </row>
    <row r="755" spans="88:102" hidden="1" x14ac:dyDescent="0.25">
      <c r="CJ755" s="89">
        <f t="shared" ca="1" si="159"/>
        <v>45410</v>
      </c>
      <c r="CK755" s="17" t="str">
        <f t="shared" ca="1" si="157"/>
        <v>Sun</v>
      </c>
      <c r="CL755" s="118" cm="1">
        <f t="array" aca="1" ref="CL755" ca="1">IFERROR(INDEX($BO$6:$BV$6, $BN$6, MATCH($CK755, $BO$8:$BV$8, 0)), 0)</f>
        <v>0</v>
      </c>
      <c r="CN755" s="150">
        <f t="shared" ca="1" si="163"/>
        <v>5</v>
      </c>
      <c r="CO755" s="118">
        <f ca="1">SUMIF($CN$9:$CN755, $CN755, $CL$9:$CL$9)</f>
        <v>143.63020833333366</v>
      </c>
      <c r="CP755" s="140" t="str">
        <f ca="1">IFERROR(INDEX('Current Jobs'!$W$11:$W$510, MATCH($CN755, 'Current Jobs'!$T$11:$T$510, 0)), "")</f>
        <v/>
      </c>
      <c r="CQ755" s="17" t="str">
        <f t="shared" ca="1" si="158"/>
        <v/>
      </c>
      <c r="CR755" s="17" t="str">
        <f t="shared" ca="1" si="160"/>
        <v/>
      </c>
      <c r="CS755" s="17" t="str">
        <f t="shared" ca="1" si="164"/>
        <v/>
      </c>
      <c r="CT755" s="17" t="str">
        <f t="shared" ca="1" si="165"/>
        <v/>
      </c>
      <c r="CV755" s="118" t="str" cm="1">
        <f t="array" aca="1" ref="CV755" ca="1">IF($CN755&gt;$CV$6, "", IFERROR(INDEX($BO$4:$BV$4, $BN$4, MATCH($CK755, $BO$8:$BV$8, 0)), 0))</f>
        <v/>
      </c>
      <c r="CX755" s="118" t="str">
        <f t="shared" ca="1" si="162"/>
        <v/>
      </c>
    </row>
    <row r="756" spans="88:102" hidden="1" x14ac:dyDescent="0.25">
      <c r="CJ756" s="89">
        <f t="shared" ca="1" si="159"/>
        <v>45411</v>
      </c>
      <c r="CK756" s="17" t="str">
        <f t="shared" ca="1" si="157"/>
        <v>Mon</v>
      </c>
      <c r="CL756" s="118" cm="1">
        <f t="array" aca="1" ref="CL756" ca="1">IFERROR(INDEX($BO$6:$BV$6, $BN$6, MATCH($CK756, $BO$8:$BV$8, 0)), 0)</f>
        <v>0.28385416666666663</v>
      </c>
      <c r="CN756" s="150">
        <f t="shared" ca="1" si="163"/>
        <v>5</v>
      </c>
      <c r="CO756" s="118">
        <f ca="1">SUMIF($CN$9:$CN756, $CN756, $CL$9:$CL$9)</f>
        <v>143.91406250000031</v>
      </c>
      <c r="CP756" s="140" t="str">
        <f ca="1">IFERROR(INDEX('Current Jobs'!$W$11:$W$510, MATCH($CN756, 'Current Jobs'!$T$11:$T$510, 0)), "")</f>
        <v/>
      </c>
      <c r="CQ756" s="17" t="str">
        <f t="shared" ca="1" si="158"/>
        <v/>
      </c>
      <c r="CR756" s="17" t="str">
        <f t="shared" ca="1" si="160"/>
        <v/>
      </c>
      <c r="CS756" s="17" t="str">
        <f t="shared" ca="1" si="164"/>
        <v/>
      </c>
      <c r="CT756" s="17" t="str">
        <f t="shared" ca="1" si="165"/>
        <v/>
      </c>
      <c r="CV756" s="118" t="str" cm="1">
        <f t="array" aca="1" ref="CV756" ca="1">IF($CN756&gt;$CV$6, "", IFERROR(INDEX($BO$4:$BV$4, $BN$4, MATCH($CK756, $BO$8:$BV$8, 0)), 0))</f>
        <v/>
      </c>
      <c r="CX756" s="118" t="str">
        <f t="shared" ca="1" si="162"/>
        <v/>
      </c>
    </row>
    <row r="757" spans="88:102" hidden="1" x14ac:dyDescent="0.25">
      <c r="CJ757" s="89">
        <f t="shared" ca="1" si="159"/>
        <v>45412</v>
      </c>
      <c r="CK757" s="17" t="str">
        <f t="shared" ca="1" si="157"/>
        <v>Tue</v>
      </c>
      <c r="CL757" s="118" cm="1">
        <f t="array" aca="1" ref="CL757" ca="1">IFERROR(INDEX($BO$6:$BV$6, $BN$6, MATCH($CK757, $BO$8:$BV$8, 0)), 0)</f>
        <v>0.28385416666666663</v>
      </c>
      <c r="CN757" s="150">
        <f t="shared" ca="1" si="163"/>
        <v>5</v>
      </c>
      <c r="CO757" s="118">
        <f ca="1">SUMIF($CN$9:$CN757, $CN757, $CL$9:$CL$9)</f>
        <v>144.19791666666697</v>
      </c>
      <c r="CP757" s="140" t="str">
        <f ca="1">IFERROR(INDEX('Current Jobs'!$W$11:$W$510, MATCH($CN757, 'Current Jobs'!$T$11:$T$510, 0)), "")</f>
        <v/>
      </c>
      <c r="CQ757" s="17" t="str">
        <f t="shared" ca="1" si="158"/>
        <v/>
      </c>
      <c r="CR757" s="17" t="str">
        <f t="shared" ca="1" si="160"/>
        <v/>
      </c>
      <c r="CS757" s="17" t="str">
        <f t="shared" ca="1" si="164"/>
        <v/>
      </c>
      <c r="CT757" s="17" t="str">
        <f t="shared" ca="1" si="165"/>
        <v/>
      </c>
      <c r="CV757" s="118" t="str" cm="1">
        <f t="array" aca="1" ref="CV757" ca="1">IF($CN757&gt;$CV$6, "", IFERROR(INDEX($BO$4:$BV$4, $BN$4, MATCH($CK757, $BO$8:$BV$8, 0)), 0))</f>
        <v/>
      </c>
      <c r="CX757" s="118" t="str">
        <f t="shared" ca="1" si="162"/>
        <v/>
      </c>
    </row>
    <row r="758" spans="88:102" hidden="1" x14ac:dyDescent="0.25">
      <c r="CJ758" s="89">
        <f t="shared" ca="1" si="159"/>
        <v>45413</v>
      </c>
      <c r="CK758" s="17" t="str">
        <f t="shared" ca="1" si="157"/>
        <v>Wed</v>
      </c>
      <c r="CL758" s="118" cm="1">
        <f t="array" aca="1" ref="CL758" ca="1">IFERROR(INDEX($BO$6:$BV$6, $BN$6, MATCH($CK758, $BO$8:$BV$8, 0)), 0)</f>
        <v>0.28385416666666663</v>
      </c>
      <c r="CN758" s="150">
        <f t="shared" ca="1" si="163"/>
        <v>5</v>
      </c>
      <c r="CO758" s="118">
        <f ca="1">SUMIF($CN$9:$CN758, $CN758, $CL$9:$CL$9)</f>
        <v>144.48177083333363</v>
      </c>
      <c r="CP758" s="140" t="str">
        <f ca="1">IFERROR(INDEX('Current Jobs'!$W$11:$W$510, MATCH($CN758, 'Current Jobs'!$T$11:$T$510, 0)), "")</f>
        <v/>
      </c>
      <c r="CQ758" s="17" t="str">
        <f t="shared" ca="1" si="158"/>
        <v/>
      </c>
      <c r="CR758" s="17" t="str">
        <f t="shared" ca="1" si="160"/>
        <v/>
      </c>
      <c r="CS758" s="17" t="str">
        <f t="shared" ca="1" si="164"/>
        <v/>
      </c>
      <c r="CT758" s="17" t="str">
        <f t="shared" ca="1" si="165"/>
        <v/>
      </c>
      <c r="CV758" s="118" t="str" cm="1">
        <f t="array" aca="1" ref="CV758" ca="1">IF($CN758&gt;$CV$6, "", IFERROR(INDEX($BO$4:$BV$4, $BN$4, MATCH($CK758, $BO$8:$BV$8, 0)), 0))</f>
        <v/>
      </c>
      <c r="CX758" s="118" t="str">
        <f t="shared" ca="1" si="162"/>
        <v/>
      </c>
    </row>
    <row r="759" spans="88:102" hidden="1" x14ac:dyDescent="0.25">
      <c r="CJ759" s="89">
        <f t="shared" ca="1" si="159"/>
        <v>45414</v>
      </c>
      <c r="CK759" s="17" t="str">
        <f t="shared" ca="1" si="157"/>
        <v>Thu</v>
      </c>
      <c r="CL759" s="118" cm="1">
        <f t="array" aca="1" ref="CL759" ca="1">IFERROR(INDEX($BO$6:$BV$6, $BN$6, MATCH($CK759, $BO$8:$BV$8, 0)), 0)</f>
        <v>0.28385416666666663</v>
      </c>
      <c r="CN759" s="150">
        <f t="shared" ca="1" si="163"/>
        <v>5</v>
      </c>
      <c r="CO759" s="118">
        <f ca="1">SUMIF($CN$9:$CN759, $CN759, $CL$9:$CL$9)</f>
        <v>144.76562500000028</v>
      </c>
      <c r="CP759" s="140" t="str">
        <f ca="1">IFERROR(INDEX('Current Jobs'!$W$11:$W$510, MATCH($CN759, 'Current Jobs'!$T$11:$T$510, 0)), "")</f>
        <v/>
      </c>
      <c r="CQ759" s="17" t="str">
        <f t="shared" ca="1" si="158"/>
        <v/>
      </c>
      <c r="CR759" s="17" t="str">
        <f t="shared" ca="1" si="160"/>
        <v/>
      </c>
      <c r="CS759" s="17" t="str">
        <f t="shared" ca="1" si="164"/>
        <v/>
      </c>
      <c r="CT759" s="17" t="str">
        <f t="shared" ca="1" si="165"/>
        <v/>
      </c>
      <c r="CV759" s="118" t="str" cm="1">
        <f t="array" aca="1" ref="CV759" ca="1">IF($CN759&gt;$CV$6, "", IFERROR(INDEX($BO$4:$BV$4, $BN$4, MATCH($CK759, $BO$8:$BV$8, 0)), 0))</f>
        <v/>
      </c>
      <c r="CX759" s="118" t="str">
        <f t="shared" ca="1" si="162"/>
        <v/>
      </c>
    </row>
    <row r="760" spans="88:102" hidden="1" x14ac:dyDescent="0.25">
      <c r="CJ760" s="89">
        <f t="shared" ca="1" si="159"/>
        <v>45415</v>
      </c>
      <c r="CK760" s="17" t="str">
        <f t="shared" ca="1" si="157"/>
        <v>Fri</v>
      </c>
      <c r="CL760" s="118" cm="1">
        <f t="array" aca="1" ref="CL760" ca="1">IFERROR(INDEX($BO$6:$BV$6, $BN$6, MATCH($CK760, $BO$8:$BV$8, 0)), 0)</f>
        <v>0.28385416666666663</v>
      </c>
      <c r="CN760" s="150">
        <f t="shared" ca="1" si="163"/>
        <v>5</v>
      </c>
      <c r="CO760" s="118">
        <f ca="1">SUMIF($CN$9:$CN760, $CN760, $CL$9:$CL$9)</f>
        <v>145.04947916666694</v>
      </c>
      <c r="CP760" s="140" t="str">
        <f ca="1">IFERROR(INDEX('Current Jobs'!$W$11:$W$510, MATCH($CN760, 'Current Jobs'!$T$11:$T$510, 0)), "")</f>
        <v/>
      </c>
      <c r="CQ760" s="17" t="str">
        <f t="shared" ca="1" si="158"/>
        <v/>
      </c>
      <c r="CR760" s="17" t="str">
        <f t="shared" ca="1" si="160"/>
        <v/>
      </c>
      <c r="CS760" s="17" t="str">
        <f t="shared" ca="1" si="164"/>
        <v/>
      </c>
      <c r="CT760" s="17" t="str">
        <f t="shared" ca="1" si="165"/>
        <v/>
      </c>
      <c r="CV760" s="118" t="str" cm="1">
        <f t="array" aca="1" ref="CV760" ca="1">IF($CN760&gt;$CV$6, "", IFERROR(INDEX($BO$4:$BV$4, $BN$4, MATCH($CK760, $BO$8:$BV$8, 0)), 0))</f>
        <v/>
      </c>
      <c r="CX760" s="118" t="str">
        <f t="shared" ca="1" si="162"/>
        <v/>
      </c>
    </row>
    <row r="761" spans="88:102" hidden="1" x14ac:dyDescent="0.25">
      <c r="CJ761" s="89">
        <f t="shared" ca="1" si="159"/>
        <v>45416</v>
      </c>
      <c r="CK761" s="17" t="str">
        <f t="shared" ca="1" si="157"/>
        <v>Sat</v>
      </c>
      <c r="CL761" s="118" cm="1">
        <f t="array" aca="1" ref="CL761" ca="1">IFERROR(INDEX($BO$6:$BV$6, $BN$6, MATCH($CK761, $BO$8:$BV$8, 0)), 0)</f>
        <v>0</v>
      </c>
      <c r="CN761" s="150">
        <f t="shared" ca="1" si="163"/>
        <v>5</v>
      </c>
      <c r="CO761" s="118">
        <f ca="1">SUMIF($CN$9:$CN761, $CN761, $CL$9:$CL$9)</f>
        <v>145.04947916666694</v>
      </c>
      <c r="CP761" s="140" t="str">
        <f ca="1">IFERROR(INDEX('Current Jobs'!$W$11:$W$510, MATCH($CN761, 'Current Jobs'!$T$11:$T$510, 0)), "")</f>
        <v/>
      </c>
      <c r="CQ761" s="17" t="str">
        <f t="shared" ca="1" si="158"/>
        <v/>
      </c>
      <c r="CR761" s="17" t="str">
        <f t="shared" ca="1" si="160"/>
        <v/>
      </c>
      <c r="CS761" s="17" t="str">
        <f t="shared" ca="1" si="164"/>
        <v/>
      </c>
      <c r="CT761" s="17" t="str">
        <f t="shared" ca="1" si="165"/>
        <v/>
      </c>
      <c r="CV761" s="118" t="str" cm="1">
        <f t="array" aca="1" ref="CV761" ca="1">IF($CN761&gt;$CV$6, "", IFERROR(INDEX($BO$4:$BV$4, $BN$4, MATCH($CK761, $BO$8:$BV$8, 0)), 0))</f>
        <v/>
      </c>
      <c r="CX761" s="118" t="str">
        <f t="shared" ca="1" si="162"/>
        <v/>
      </c>
    </row>
    <row r="762" spans="88:102" hidden="1" x14ac:dyDescent="0.25">
      <c r="CJ762" s="89">
        <f t="shared" ca="1" si="159"/>
        <v>45417</v>
      </c>
      <c r="CK762" s="17" t="str">
        <f t="shared" ca="1" si="157"/>
        <v>Sun</v>
      </c>
      <c r="CL762" s="118" cm="1">
        <f t="array" aca="1" ref="CL762" ca="1">IFERROR(INDEX($BO$6:$BV$6, $BN$6, MATCH($CK762, $BO$8:$BV$8, 0)), 0)</f>
        <v>0</v>
      </c>
      <c r="CN762" s="150">
        <f t="shared" ca="1" si="163"/>
        <v>5</v>
      </c>
      <c r="CO762" s="118">
        <f ca="1">SUMIF($CN$9:$CN762, $CN762, $CL$9:$CL$9)</f>
        <v>145.04947916666694</v>
      </c>
      <c r="CP762" s="140" t="str">
        <f ca="1">IFERROR(INDEX('Current Jobs'!$W$11:$W$510, MATCH($CN762, 'Current Jobs'!$T$11:$T$510, 0)), "")</f>
        <v/>
      </c>
      <c r="CQ762" s="17" t="str">
        <f t="shared" ca="1" si="158"/>
        <v/>
      </c>
      <c r="CR762" s="17" t="str">
        <f t="shared" ca="1" si="160"/>
        <v/>
      </c>
      <c r="CS762" s="17" t="str">
        <f t="shared" ca="1" si="164"/>
        <v/>
      </c>
      <c r="CT762" s="17" t="str">
        <f t="shared" ca="1" si="165"/>
        <v/>
      </c>
      <c r="CV762" s="118" t="str" cm="1">
        <f t="array" aca="1" ref="CV762" ca="1">IF($CN762&gt;$CV$6, "", IFERROR(INDEX($BO$4:$BV$4, $BN$4, MATCH($CK762, $BO$8:$BV$8, 0)), 0))</f>
        <v/>
      </c>
      <c r="CX762" s="118" t="str">
        <f t="shared" ca="1" si="162"/>
        <v/>
      </c>
    </row>
    <row r="763" spans="88:102" hidden="1" x14ac:dyDescent="0.25">
      <c r="CJ763" s="89">
        <f t="shared" ca="1" si="159"/>
        <v>45418</v>
      </c>
      <c r="CK763" s="17" t="str">
        <f t="shared" ca="1" si="157"/>
        <v>Bank Hol</v>
      </c>
      <c r="CL763" s="118" cm="1">
        <f t="array" aca="1" ref="CL763" ca="1">IFERROR(INDEX($BO$6:$BV$6, $BN$6, MATCH($CK763, $BO$8:$BV$8, 0)), 0)</f>
        <v>0</v>
      </c>
      <c r="CN763" s="150">
        <f t="shared" ca="1" si="163"/>
        <v>5</v>
      </c>
      <c r="CO763" s="118">
        <f ca="1">SUMIF($CN$9:$CN763, $CN763, $CL$9:$CL$9)</f>
        <v>145.04947916666694</v>
      </c>
      <c r="CP763" s="140" t="str">
        <f ca="1">IFERROR(INDEX('Current Jobs'!$W$11:$W$510, MATCH($CN763, 'Current Jobs'!$T$11:$T$510, 0)), "")</f>
        <v/>
      </c>
      <c r="CQ763" s="17" t="str">
        <f t="shared" ca="1" si="158"/>
        <v/>
      </c>
      <c r="CR763" s="17" t="str">
        <f t="shared" ca="1" si="160"/>
        <v/>
      </c>
      <c r="CS763" s="17" t="str">
        <f t="shared" ca="1" si="164"/>
        <v/>
      </c>
      <c r="CT763" s="17" t="str">
        <f t="shared" ca="1" si="165"/>
        <v/>
      </c>
      <c r="CV763" s="118" t="str" cm="1">
        <f t="array" aca="1" ref="CV763" ca="1">IF($CN763&gt;$CV$6, "", IFERROR(INDEX($BO$4:$BV$4, $BN$4, MATCH($CK763, $BO$8:$BV$8, 0)), 0))</f>
        <v/>
      </c>
      <c r="CX763" s="118" t="str">
        <f t="shared" ca="1" si="162"/>
        <v/>
      </c>
    </row>
    <row r="764" spans="88:102" hidden="1" x14ac:dyDescent="0.25">
      <c r="CJ764" s="89">
        <f t="shared" ca="1" si="159"/>
        <v>45419</v>
      </c>
      <c r="CK764" s="17" t="str">
        <f t="shared" ca="1" si="157"/>
        <v>Tue</v>
      </c>
      <c r="CL764" s="118" cm="1">
        <f t="array" aca="1" ref="CL764" ca="1">IFERROR(INDEX($BO$6:$BV$6, $BN$6, MATCH($CK764, $BO$8:$BV$8, 0)), 0)</f>
        <v>0.28385416666666663</v>
      </c>
      <c r="CN764" s="150">
        <f t="shared" ca="1" si="163"/>
        <v>5</v>
      </c>
      <c r="CO764" s="118">
        <f ca="1">SUMIF($CN$9:$CN764, $CN764, $CL$9:$CL$9)</f>
        <v>145.3333333333336</v>
      </c>
      <c r="CP764" s="140" t="str">
        <f ca="1">IFERROR(INDEX('Current Jobs'!$W$11:$W$510, MATCH($CN764, 'Current Jobs'!$T$11:$T$510, 0)), "")</f>
        <v/>
      </c>
      <c r="CQ764" s="17" t="str">
        <f t="shared" ca="1" si="158"/>
        <v/>
      </c>
      <c r="CR764" s="17" t="str">
        <f t="shared" ca="1" si="160"/>
        <v/>
      </c>
      <c r="CS764" s="17" t="str">
        <f t="shared" ca="1" si="164"/>
        <v/>
      </c>
      <c r="CT764" s="17" t="str">
        <f t="shared" ca="1" si="165"/>
        <v/>
      </c>
      <c r="CV764" s="118" t="str" cm="1">
        <f t="array" aca="1" ref="CV764" ca="1">IF($CN764&gt;$CV$6, "", IFERROR(INDEX($BO$4:$BV$4, $BN$4, MATCH($CK764, $BO$8:$BV$8, 0)), 0))</f>
        <v/>
      </c>
      <c r="CX764" s="118" t="str">
        <f t="shared" ca="1" si="162"/>
        <v/>
      </c>
    </row>
    <row r="765" spans="88:102" hidden="1" x14ac:dyDescent="0.25">
      <c r="CJ765" s="89">
        <f t="shared" ca="1" si="159"/>
        <v>45420</v>
      </c>
      <c r="CK765" s="17" t="str">
        <f t="shared" ca="1" si="157"/>
        <v>Wed</v>
      </c>
      <c r="CL765" s="118" cm="1">
        <f t="array" aca="1" ref="CL765" ca="1">IFERROR(INDEX($BO$6:$BV$6, $BN$6, MATCH($CK765, $BO$8:$BV$8, 0)), 0)</f>
        <v>0.28385416666666663</v>
      </c>
      <c r="CN765" s="150">
        <f t="shared" ca="1" si="163"/>
        <v>5</v>
      </c>
      <c r="CO765" s="118">
        <f ca="1">SUMIF($CN$9:$CN765, $CN765, $CL$9:$CL$9)</f>
        <v>145.61718750000026</v>
      </c>
      <c r="CP765" s="140" t="str">
        <f ca="1">IFERROR(INDEX('Current Jobs'!$W$11:$W$510, MATCH($CN765, 'Current Jobs'!$T$11:$T$510, 0)), "")</f>
        <v/>
      </c>
      <c r="CQ765" s="17" t="str">
        <f t="shared" ca="1" si="158"/>
        <v/>
      </c>
      <c r="CR765" s="17" t="str">
        <f t="shared" ca="1" si="160"/>
        <v/>
      </c>
      <c r="CS765" s="17" t="str">
        <f t="shared" ca="1" si="164"/>
        <v/>
      </c>
      <c r="CT765" s="17" t="str">
        <f t="shared" ca="1" si="165"/>
        <v/>
      </c>
      <c r="CV765" s="118" t="str" cm="1">
        <f t="array" aca="1" ref="CV765" ca="1">IF($CN765&gt;$CV$6, "", IFERROR(INDEX($BO$4:$BV$4, $BN$4, MATCH($CK765, $BO$8:$BV$8, 0)), 0))</f>
        <v/>
      </c>
      <c r="CX765" s="118" t="str">
        <f t="shared" ca="1" si="162"/>
        <v/>
      </c>
    </row>
    <row r="766" spans="88:102" hidden="1" x14ac:dyDescent="0.25">
      <c r="CJ766" s="89">
        <f t="shared" ca="1" si="159"/>
        <v>45421</v>
      </c>
      <c r="CK766" s="17" t="str">
        <f t="shared" ca="1" si="157"/>
        <v>Thu</v>
      </c>
      <c r="CL766" s="118" cm="1">
        <f t="array" aca="1" ref="CL766" ca="1">IFERROR(INDEX($BO$6:$BV$6, $BN$6, MATCH($CK766, $BO$8:$BV$8, 0)), 0)</f>
        <v>0.28385416666666663</v>
      </c>
      <c r="CN766" s="150">
        <f t="shared" ca="1" si="163"/>
        <v>5</v>
      </c>
      <c r="CO766" s="118">
        <f ca="1">SUMIF($CN$9:$CN766, $CN766, $CL$9:$CL$9)</f>
        <v>145.90104166666691</v>
      </c>
      <c r="CP766" s="140" t="str">
        <f ca="1">IFERROR(INDEX('Current Jobs'!$W$11:$W$510, MATCH($CN766, 'Current Jobs'!$T$11:$T$510, 0)), "")</f>
        <v/>
      </c>
      <c r="CQ766" s="17" t="str">
        <f t="shared" ca="1" si="158"/>
        <v/>
      </c>
      <c r="CR766" s="17" t="str">
        <f t="shared" ca="1" si="160"/>
        <v/>
      </c>
      <c r="CS766" s="17" t="str">
        <f t="shared" ca="1" si="164"/>
        <v/>
      </c>
      <c r="CT766" s="17" t="str">
        <f t="shared" ca="1" si="165"/>
        <v/>
      </c>
      <c r="CV766" s="118" t="str" cm="1">
        <f t="array" aca="1" ref="CV766" ca="1">IF($CN766&gt;$CV$6, "", IFERROR(INDEX($BO$4:$BV$4, $BN$4, MATCH($CK766, $BO$8:$BV$8, 0)), 0))</f>
        <v/>
      </c>
      <c r="CX766" s="118" t="str">
        <f t="shared" ca="1" si="162"/>
        <v/>
      </c>
    </row>
    <row r="767" spans="88:102" hidden="1" x14ac:dyDescent="0.25">
      <c r="CJ767" s="89">
        <f t="shared" ca="1" si="159"/>
        <v>45422</v>
      </c>
      <c r="CK767" s="17" t="str">
        <f t="shared" ca="1" si="157"/>
        <v>Fri</v>
      </c>
      <c r="CL767" s="118" cm="1">
        <f t="array" aca="1" ref="CL767" ca="1">IFERROR(INDEX($BO$6:$BV$6, $BN$6, MATCH($CK767, $BO$8:$BV$8, 0)), 0)</f>
        <v>0.28385416666666663</v>
      </c>
      <c r="CN767" s="150">
        <f t="shared" ca="1" si="163"/>
        <v>5</v>
      </c>
      <c r="CO767" s="118">
        <f ca="1">SUMIF($CN$9:$CN767, $CN767, $CL$9:$CL$9)</f>
        <v>146.18489583333357</v>
      </c>
      <c r="CP767" s="140" t="str">
        <f ca="1">IFERROR(INDEX('Current Jobs'!$W$11:$W$510, MATCH($CN767, 'Current Jobs'!$T$11:$T$510, 0)), "")</f>
        <v/>
      </c>
      <c r="CQ767" s="17" t="str">
        <f t="shared" ca="1" si="158"/>
        <v/>
      </c>
      <c r="CR767" s="17" t="str">
        <f t="shared" ca="1" si="160"/>
        <v/>
      </c>
      <c r="CS767" s="17" t="str">
        <f t="shared" ca="1" si="164"/>
        <v/>
      </c>
      <c r="CT767" s="17" t="str">
        <f t="shared" ca="1" si="165"/>
        <v/>
      </c>
      <c r="CV767" s="118" t="str" cm="1">
        <f t="array" aca="1" ref="CV767" ca="1">IF($CN767&gt;$CV$6, "", IFERROR(INDEX($BO$4:$BV$4, $BN$4, MATCH($CK767, $BO$8:$BV$8, 0)), 0))</f>
        <v/>
      </c>
      <c r="CX767" s="118" t="str">
        <f t="shared" ca="1" si="162"/>
        <v/>
      </c>
    </row>
    <row r="768" spans="88:102" hidden="1" x14ac:dyDescent="0.25">
      <c r="CJ768" s="89">
        <f t="shared" ca="1" si="159"/>
        <v>45423</v>
      </c>
      <c r="CK768" s="17" t="str">
        <f t="shared" ca="1" si="157"/>
        <v>Sat</v>
      </c>
      <c r="CL768" s="118" cm="1">
        <f t="array" aca="1" ref="CL768" ca="1">IFERROR(INDEX($BO$6:$BV$6, $BN$6, MATCH($CK768, $BO$8:$BV$8, 0)), 0)</f>
        <v>0</v>
      </c>
      <c r="CN768" s="150">
        <f t="shared" ca="1" si="163"/>
        <v>5</v>
      </c>
      <c r="CO768" s="118">
        <f ca="1">SUMIF($CN$9:$CN768, $CN768, $CL$9:$CL$9)</f>
        <v>146.18489583333357</v>
      </c>
      <c r="CP768" s="140" t="str">
        <f ca="1">IFERROR(INDEX('Current Jobs'!$W$11:$W$510, MATCH($CN768, 'Current Jobs'!$T$11:$T$510, 0)), "")</f>
        <v/>
      </c>
      <c r="CQ768" s="17" t="str">
        <f t="shared" ca="1" si="158"/>
        <v/>
      </c>
      <c r="CR768" s="17" t="str">
        <f t="shared" ca="1" si="160"/>
        <v/>
      </c>
      <c r="CS768" s="17" t="str">
        <f t="shared" ca="1" si="164"/>
        <v/>
      </c>
      <c r="CT768" s="17" t="str">
        <f t="shared" ca="1" si="165"/>
        <v/>
      </c>
      <c r="CV768" s="118" t="str" cm="1">
        <f t="array" aca="1" ref="CV768" ca="1">IF($CN768&gt;$CV$6, "", IFERROR(INDEX($BO$4:$BV$4, $BN$4, MATCH($CK768, $BO$8:$BV$8, 0)), 0))</f>
        <v/>
      </c>
      <c r="CX768" s="118" t="str">
        <f t="shared" ca="1" si="162"/>
        <v/>
      </c>
    </row>
    <row r="769" spans="88:102" hidden="1" x14ac:dyDescent="0.25">
      <c r="CJ769" s="89">
        <f t="shared" ca="1" si="159"/>
        <v>45424</v>
      </c>
      <c r="CK769" s="17" t="str">
        <f t="shared" ca="1" si="157"/>
        <v>Sun</v>
      </c>
      <c r="CL769" s="118" cm="1">
        <f t="array" aca="1" ref="CL769" ca="1">IFERROR(INDEX($BO$6:$BV$6, $BN$6, MATCH($CK769, $BO$8:$BV$8, 0)), 0)</f>
        <v>0</v>
      </c>
      <c r="CN769" s="150">
        <f t="shared" ca="1" si="163"/>
        <v>5</v>
      </c>
      <c r="CO769" s="118">
        <f ca="1">SUMIF($CN$9:$CN769, $CN769, $CL$9:$CL$9)</f>
        <v>146.18489583333357</v>
      </c>
      <c r="CP769" s="140" t="str">
        <f ca="1">IFERROR(INDEX('Current Jobs'!$W$11:$W$510, MATCH($CN769, 'Current Jobs'!$T$11:$T$510, 0)), "")</f>
        <v/>
      </c>
      <c r="CQ769" s="17" t="str">
        <f t="shared" ca="1" si="158"/>
        <v/>
      </c>
      <c r="CR769" s="17" t="str">
        <f t="shared" ca="1" si="160"/>
        <v/>
      </c>
      <c r="CS769" s="17" t="str">
        <f t="shared" ca="1" si="164"/>
        <v/>
      </c>
      <c r="CT769" s="17" t="str">
        <f t="shared" ca="1" si="165"/>
        <v/>
      </c>
      <c r="CV769" s="118" t="str" cm="1">
        <f t="array" aca="1" ref="CV769" ca="1">IF($CN769&gt;$CV$6, "", IFERROR(INDEX($BO$4:$BV$4, $BN$4, MATCH($CK769, $BO$8:$BV$8, 0)), 0))</f>
        <v/>
      </c>
      <c r="CX769" s="118" t="str">
        <f t="shared" ca="1" si="162"/>
        <v/>
      </c>
    </row>
    <row r="770" spans="88:102" hidden="1" x14ac:dyDescent="0.25">
      <c r="CJ770" s="89">
        <f t="shared" ca="1" si="159"/>
        <v>45425</v>
      </c>
      <c r="CK770" s="17" t="str">
        <f t="shared" ca="1" si="157"/>
        <v>Mon</v>
      </c>
      <c r="CL770" s="118" cm="1">
        <f t="array" aca="1" ref="CL770" ca="1">IFERROR(INDEX($BO$6:$BV$6, $BN$6, MATCH($CK770, $BO$8:$BV$8, 0)), 0)</f>
        <v>0.28385416666666663</v>
      </c>
      <c r="CN770" s="150">
        <f t="shared" ca="1" si="163"/>
        <v>5</v>
      </c>
      <c r="CO770" s="118">
        <f ca="1">SUMIF($CN$9:$CN770, $CN770, $CL$9:$CL$9)</f>
        <v>146.46875000000023</v>
      </c>
      <c r="CP770" s="140" t="str">
        <f ca="1">IFERROR(INDEX('Current Jobs'!$W$11:$W$510, MATCH($CN770, 'Current Jobs'!$T$11:$T$510, 0)), "")</f>
        <v/>
      </c>
      <c r="CQ770" s="17" t="str">
        <f t="shared" ca="1" si="158"/>
        <v/>
      </c>
      <c r="CR770" s="17" t="str">
        <f t="shared" ca="1" si="160"/>
        <v/>
      </c>
      <c r="CS770" s="17" t="str">
        <f t="shared" ca="1" si="164"/>
        <v/>
      </c>
      <c r="CT770" s="17" t="str">
        <f t="shared" ca="1" si="165"/>
        <v/>
      </c>
      <c r="CV770" s="118" t="str" cm="1">
        <f t="array" aca="1" ref="CV770" ca="1">IF($CN770&gt;$CV$6, "", IFERROR(INDEX($BO$4:$BV$4, $BN$4, MATCH($CK770, $BO$8:$BV$8, 0)), 0))</f>
        <v/>
      </c>
      <c r="CX770" s="118" t="str">
        <f t="shared" ca="1" si="162"/>
        <v/>
      </c>
    </row>
    <row r="771" spans="88:102" hidden="1" x14ac:dyDescent="0.25">
      <c r="CJ771" s="89">
        <f t="shared" ca="1" si="159"/>
        <v>45426</v>
      </c>
      <c r="CK771" s="17" t="str">
        <f t="shared" ca="1" si="157"/>
        <v>Tue</v>
      </c>
      <c r="CL771" s="118" cm="1">
        <f t="array" aca="1" ref="CL771" ca="1">IFERROR(INDEX($BO$6:$BV$6, $BN$6, MATCH($CK771, $BO$8:$BV$8, 0)), 0)</f>
        <v>0.28385416666666663</v>
      </c>
      <c r="CN771" s="150">
        <f t="shared" ca="1" si="163"/>
        <v>5</v>
      </c>
      <c r="CO771" s="118">
        <f ca="1">SUMIF($CN$9:$CN771, $CN771, $CL$9:$CL$9)</f>
        <v>146.75260416666688</v>
      </c>
      <c r="CP771" s="140" t="str">
        <f ca="1">IFERROR(INDEX('Current Jobs'!$W$11:$W$510, MATCH($CN771, 'Current Jobs'!$T$11:$T$510, 0)), "")</f>
        <v/>
      </c>
      <c r="CQ771" s="17" t="str">
        <f t="shared" ca="1" si="158"/>
        <v/>
      </c>
      <c r="CR771" s="17" t="str">
        <f t="shared" ca="1" si="160"/>
        <v/>
      </c>
      <c r="CS771" s="17" t="str">
        <f t="shared" ca="1" si="164"/>
        <v/>
      </c>
      <c r="CT771" s="17" t="str">
        <f t="shared" ca="1" si="165"/>
        <v/>
      </c>
      <c r="CV771" s="118" t="str" cm="1">
        <f t="array" aca="1" ref="CV771" ca="1">IF($CN771&gt;$CV$6, "", IFERROR(INDEX($BO$4:$BV$4, $BN$4, MATCH($CK771, $BO$8:$BV$8, 0)), 0))</f>
        <v/>
      </c>
      <c r="CX771" s="118" t="str">
        <f t="shared" ca="1" si="162"/>
        <v/>
      </c>
    </row>
    <row r="772" spans="88:102" hidden="1" x14ac:dyDescent="0.25">
      <c r="CJ772" s="89">
        <f t="shared" ca="1" si="159"/>
        <v>45427</v>
      </c>
      <c r="CK772" s="17" t="str">
        <f t="shared" ca="1" si="157"/>
        <v>Wed</v>
      </c>
      <c r="CL772" s="118" cm="1">
        <f t="array" aca="1" ref="CL772" ca="1">IFERROR(INDEX($BO$6:$BV$6, $BN$6, MATCH($CK772, $BO$8:$BV$8, 0)), 0)</f>
        <v>0.28385416666666663</v>
      </c>
      <c r="CN772" s="150">
        <f t="shared" ca="1" si="163"/>
        <v>5</v>
      </c>
      <c r="CO772" s="118">
        <f ca="1">SUMIF($CN$9:$CN772, $CN772, $CL$9:$CL$9)</f>
        <v>147.03645833333354</v>
      </c>
      <c r="CP772" s="140" t="str">
        <f ca="1">IFERROR(INDEX('Current Jobs'!$W$11:$W$510, MATCH($CN772, 'Current Jobs'!$T$11:$T$510, 0)), "")</f>
        <v/>
      </c>
      <c r="CQ772" s="17" t="str">
        <f t="shared" ca="1" si="158"/>
        <v/>
      </c>
      <c r="CR772" s="17" t="str">
        <f t="shared" ca="1" si="160"/>
        <v/>
      </c>
      <c r="CS772" s="17" t="str">
        <f t="shared" ca="1" si="164"/>
        <v/>
      </c>
      <c r="CT772" s="17" t="str">
        <f t="shared" ca="1" si="165"/>
        <v/>
      </c>
      <c r="CV772" s="118" t="str" cm="1">
        <f t="array" aca="1" ref="CV772" ca="1">IF($CN772&gt;$CV$6, "", IFERROR(INDEX($BO$4:$BV$4, $BN$4, MATCH($CK772, $BO$8:$BV$8, 0)), 0))</f>
        <v/>
      </c>
      <c r="CX772" s="118" t="str">
        <f t="shared" ca="1" si="162"/>
        <v/>
      </c>
    </row>
    <row r="773" spans="88:102" hidden="1" x14ac:dyDescent="0.25">
      <c r="CJ773" s="89">
        <f t="shared" ca="1" si="159"/>
        <v>45428</v>
      </c>
      <c r="CK773" s="17" t="str">
        <f t="shared" ca="1" si="157"/>
        <v>Thu</v>
      </c>
      <c r="CL773" s="118" cm="1">
        <f t="array" aca="1" ref="CL773" ca="1">IFERROR(INDEX($BO$6:$BV$6, $BN$6, MATCH($CK773, $BO$8:$BV$8, 0)), 0)</f>
        <v>0.28385416666666663</v>
      </c>
      <c r="CN773" s="150">
        <f t="shared" ca="1" si="163"/>
        <v>5</v>
      </c>
      <c r="CO773" s="118">
        <f ca="1">SUMIF($CN$9:$CN773, $CN773, $CL$9:$CL$9)</f>
        <v>147.3203125000002</v>
      </c>
      <c r="CP773" s="140" t="str">
        <f ca="1">IFERROR(INDEX('Current Jobs'!$W$11:$W$510, MATCH($CN773, 'Current Jobs'!$T$11:$T$510, 0)), "")</f>
        <v/>
      </c>
      <c r="CQ773" s="17" t="str">
        <f t="shared" ca="1" si="158"/>
        <v/>
      </c>
      <c r="CR773" s="17" t="str">
        <f t="shared" ca="1" si="160"/>
        <v/>
      </c>
      <c r="CS773" s="17" t="str">
        <f t="shared" ca="1" si="164"/>
        <v/>
      </c>
      <c r="CT773" s="17" t="str">
        <f t="shared" ca="1" si="165"/>
        <v/>
      </c>
      <c r="CV773" s="118" t="str" cm="1">
        <f t="array" aca="1" ref="CV773" ca="1">IF($CN773&gt;$CV$6, "", IFERROR(INDEX($BO$4:$BV$4, $BN$4, MATCH($CK773, $BO$8:$BV$8, 0)), 0))</f>
        <v/>
      </c>
      <c r="CX773" s="118" t="str">
        <f t="shared" ca="1" si="162"/>
        <v/>
      </c>
    </row>
    <row r="774" spans="88:102" hidden="1" x14ac:dyDescent="0.25">
      <c r="CJ774" s="89">
        <f t="shared" ca="1" si="159"/>
        <v>45429</v>
      </c>
      <c r="CK774" s="17" t="str">
        <f t="shared" ca="1" si="157"/>
        <v>Fri</v>
      </c>
      <c r="CL774" s="118" cm="1">
        <f t="array" aca="1" ref="CL774" ca="1">IFERROR(INDEX($BO$6:$BV$6, $BN$6, MATCH($CK774, $BO$8:$BV$8, 0)), 0)</f>
        <v>0.28385416666666663</v>
      </c>
      <c r="CN774" s="150">
        <f t="shared" ca="1" si="163"/>
        <v>5</v>
      </c>
      <c r="CO774" s="118">
        <f ca="1">SUMIF($CN$9:$CN774, $CN774, $CL$9:$CL$9)</f>
        <v>147.60416666666686</v>
      </c>
      <c r="CP774" s="140" t="str">
        <f ca="1">IFERROR(INDEX('Current Jobs'!$W$11:$W$510, MATCH($CN774, 'Current Jobs'!$T$11:$T$510, 0)), "")</f>
        <v/>
      </c>
      <c r="CQ774" s="17" t="str">
        <f t="shared" ca="1" si="158"/>
        <v/>
      </c>
      <c r="CR774" s="17" t="str">
        <f t="shared" ca="1" si="160"/>
        <v/>
      </c>
      <c r="CS774" s="17" t="str">
        <f t="shared" ca="1" si="164"/>
        <v/>
      </c>
      <c r="CT774" s="17" t="str">
        <f t="shared" ca="1" si="165"/>
        <v/>
      </c>
      <c r="CV774" s="118" t="str" cm="1">
        <f t="array" aca="1" ref="CV774" ca="1">IF($CN774&gt;$CV$6, "", IFERROR(INDEX($BO$4:$BV$4, $BN$4, MATCH($CK774, $BO$8:$BV$8, 0)), 0))</f>
        <v/>
      </c>
      <c r="CX774" s="118" t="str">
        <f t="shared" ca="1" si="162"/>
        <v/>
      </c>
    </row>
    <row r="775" spans="88:102" hidden="1" x14ac:dyDescent="0.25">
      <c r="CJ775" s="89">
        <f t="shared" ca="1" si="159"/>
        <v>45430</v>
      </c>
      <c r="CK775" s="17" t="str">
        <f t="shared" ca="1" si="157"/>
        <v>Sat</v>
      </c>
      <c r="CL775" s="118" cm="1">
        <f t="array" aca="1" ref="CL775" ca="1">IFERROR(INDEX($BO$6:$BV$6, $BN$6, MATCH($CK775, $BO$8:$BV$8, 0)), 0)</f>
        <v>0</v>
      </c>
      <c r="CN775" s="150">
        <f t="shared" ca="1" si="163"/>
        <v>5</v>
      </c>
      <c r="CO775" s="118">
        <f ca="1">SUMIF($CN$9:$CN775, $CN775, $CL$9:$CL$9)</f>
        <v>147.60416666666686</v>
      </c>
      <c r="CP775" s="140" t="str">
        <f ca="1">IFERROR(INDEX('Current Jobs'!$W$11:$W$510, MATCH($CN775, 'Current Jobs'!$T$11:$T$510, 0)), "")</f>
        <v/>
      </c>
      <c r="CQ775" s="17" t="str">
        <f t="shared" ca="1" si="158"/>
        <v/>
      </c>
      <c r="CR775" s="17" t="str">
        <f t="shared" ca="1" si="160"/>
        <v/>
      </c>
      <c r="CS775" s="17" t="str">
        <f t="shared" ca="1" si="164"/>
        <v/>
      </c>
      <c r="CT775" s="17" t="str">
        <f t="shared" ca="1" si="165"/>
        <v/>
      </c>
      <c r="CV775" s="118" t="str" cm="1">
        <f t="array" aca="1" ref="CV775" ca="1">IF($CN775&gt;$CV$6, "", IFERROR(INDEX($BO$4:$BV$4, $BN$4, MATCH($CK775, $BO$8:$BV$8, 0)), 0))</f>
        <v/>
      </c>
      <c r="CX775" s="118" t="str">
        <f t="shared" ca="1" si="162"/>
        <v/>
      </c>
    </row>
    <row r="776" spans="88:102" hidden="1" x14ac:dyDescent="0.25">
      <c r="CJ776" s="89">
        <f t="shared" ca="1" si="159"/>
        <v>45431</v>
      </c>
      <c r="CK776" s="17" t="str">
        <f t="shared" ca="1" si="157"/>
        <v>Sun</v>
      </c>
      <c r="CL776" s="118" cm="1">
        <f t="array" aca="1" ref="CL776" ca="1">IFERROR(INDEX($BO$6:$BV$6, $BN$6, MATCH($CK776, $BO$8:$BV$8, 0)), 0)</f>
        <v>0</v>
      </c>
      <c r="CN776" s="150">
        <f t="shared" ca="1" si="163"/>
        <v>5</v>
      </c>
      <c r="CO776" s="118">
        <f ca="1">SUMIF($CN$9:$CN776, $CN776, $CL$9:$CL$9)</f>
        <v>147.60416666666686</v>
      </c>
      <c r="CP776" s="140" t="str">
        <f ca="1">IFERROR(INDEX('Current Jobs'!$W$11:$W$510, MATCH($CN776, 'Current Jobs'!$T$11:$T$510, 0)), "")</f>
        <v/>
      </c>
      <c r="CQ776" s="17" t="str">
        <f t="shared" ca="1" si="158"/>
        <v/>
      </c>
      <c r="CR776" s="17" t="str">
        <f t="shared" ca="1" si="160"/>
        <v/>
      </c>
      <c r="CS776" s="17" t="str">
        <f t="shared" ca="1" si="164"/>
        <v/>
      </c>
      <c r="CT776" s="17" t="str">
        <f t="shared" ca="1" si="165"/>
        <v/>
      </c>
      <c r="CV776" s="118" t="str" cm="1">
        <f t="array" aca="1" ref="CV776" ca="1">IF($CN776&gt;$CV$6, "", IFERROR(INDEX($BO$4:$BV$4, $BN$4, MATCH($CK776, $BO$8:$BV$8, 0)), 0))</f>
        <v/>
      </c>
      <c r="CX776" s="118" t="str">
        <f t="shared" ca="1" si="162"/>
        <v/>
      </c>
    </row>
    <row r="777" spans="88:102" hidden="1" x14ac:dyDescent="0.25">
      <c r="CJ777" s="89">
        <f t="shared" ca="1" si="159"/>
        <v>45432</v>
      </c>
      <c r="CK777" s="17" t="str">
        <f t="shared" ref="CK777:CK840" ca="1" si="166">IF(COUNTIF($U$9:$U$32, $CJ777)&gt;0, $CK$2, IF(COUNTIF($BX$50:$BX$89, $CJ777)&gt;0, $BV$8, TEXT($CJ777, "ddd")))</f>
        <v>Mon</v>
      </c>
      <c r="CL777" s="118" cm="1">
        <f t="array" aca="1" ref="CL777" ca="1">IFERROR(INDEX($BO$6:$BV$6, $BN$6, MATCH($CK777, $BO$8:$BV$8, 0)), 0)</f>
        <v>0.28385416666666663</v>
      </c>
      <c r="CN777" s="150">
        <f t="shared" ca="1" si="163"/>
        <v>5</v>
      </c>
      <c r="CO777" s="118">
        <f ca="1">SUMIF($CN$9:$CN777, $CN777, $CL$9:$CL$9)</f>
        <v>147.88802083333351</v>
      </c>
      <c r="CP777" s="140" t="str">
        <f ca="1">IFERROR(INDEX('Current Jobs'!$W$11:$W$510, MATCH($CN777, 'Current Jobs'!$T$11:$T$510, 0)), "")</f>
        <v/>
      </c>
      <c r="CQ777" s="17" t="str">
        <f t="shared" ca="1" si="158"/>
        <v/>
      </c>
      <c r="CR777" s="17" t="str">
        <f t="shared" ca="1" si="160"/>
        <v/>
      </c>
      <c r="CS777" s="17" t="str">
        <f t="shared" ca="1" si="164"/>
        <v/>
      </c>
      <c r="CT777" s="17" t="str">
        <f t="shared" ca="1" si="165"/>
        <v/>
      </c>
      <c r="CV777" s="118" t="str" cm="1">
        <f t="array" aca="1" ref="CV777" ca="1">IF($CN777&gt;$CV$6, "", IFERROR(INDEX($BO$4:$BV$4, $BN$4, MATCH($CK777, $BO$8:$BV$8, 0)), 0))</f>
        <v/>
      </c>
      <c r="CX777" s="118" t="str">
        <f t="shared" ca="1" si="162"/>
        <v/>
      </c>
    </row>
    <row r="778" spans="88:102" hidden="1" x14ac:dyDescent="0.25">
      <c r="CJ778" s="89">
        <f t="shared" ca="1" si="159"/>
        <v>45433</v>
      </c>
      <c r="CK778" s="17" t="str">
        <f t="shared" ca="1" si="166"/>
        <v>Tue</v>
      </c>
      <c r="CL778" s="118" cm="1">
        <f t="array" aca="1" ref="CL778" ca="1">IFERROR(INDEX($BO$6:$BV$6, $BN$6, MATCH($CK778, $BO$8:$BV$8, 0)), 0)</f>
        <v>0.28385416666666663</v>
      </c>
      <c r="CN778" s="150">
        <f t="shared" ca="1" si="163"/>
        <v>5</v>
      </c>
      <c r="CO778" s="118">
        <f ca="1">SUMIF($CN$9:$CN778, $CN778, $CL$9:$CL$9)</f>
        <v>148.17187500000017</v>
      </c>
      <c r="CP778" s="140" t="str">
        <f ca="1">IFERROR(INDEX('Current Jobs'!$W$11:$W$510, MATCH($CN778, 'Current Jobs'!$T$11:$T$510, 0)), "")</f>
        <v/>
      </c>
      <c r="CQ778" s="17" t="str">
        <f t="shared" ca="1" si="158"/>
        <v/>
      </c>
      <c r="CR778" s="17" t="str">
        <f t="shared" ca="1" si="160"/>
        <v/>
      </c>
      <c r="CS778" s="17" t="str">
        <f t="shared" ca="1" si="164"/>
        <v/>
      </c>
      <c r="CT778" s="17" t="str">
        <f t="shared" ca="1" si="165"/>
        <v/>
      </c>
      <c r="CV778" s="118" t="str" cm="1">
        <f t="array" aca="1" ref="CV778" ca="1">IF($CN778&gt;$CV$6, "", IFERROR(INDEX($BO$4:$BV$4, $BN$4, MATCH($CK778, $BO$8:$BV$8, 0)), 0))</f>
        <v/>
      </c>
      <c r="CX778" s="118" t="str">
        <f t="shared" ref="CX778:CX841" ca="1" si="167">IF($CN778&gt;$CV$6, "", $CL778)</f>
        <v/>
      </c>
    </row>
    <row r="779" spans="88:102" hidden="1" x14ac:dyDescent="0.25">
      <c r="CJ779" s="89">
        <f t="shared" ca="1" si="159"/>
        <v>45434</v>
      </c>
      <c r="CK779" s="17" t="str">
        <f t="shared" ca="1" si="166"/>
        <v>Wed</v>
      </c>
      <c r="CL779" s="118" cm="1">
        <f t="array" aca="1" ref="CL779" ca="1">IFERROR(INDEX($BO$6:$BV$6, $BN$6, MATCH($CK779, $BO$8:$BV$8, 0)), 0)</f>
        <v>0.28385416666666663</v>
      </c>
      <c r="CN779" s="150">
        <f t="shared" ca="1" si="163"/>
        <v>5</v>
      </c>
      <c r="CO779" s="118">
        <f ca="1">SUMIF($CN$9:$CN779, $CN779, $CL$9:$CL$9)</f>
        <v>148.45572916666683</v>
      </c>
      <c r="CP779" s="140" t="str">
        <f ca="1">IFERROR(INDEX('Current Jobs'!$W$11:$W$510, MATCH($CN779, 'Current Jobs'!$T$11:$T$510, 0)), "")</f>
        <v/>
      </c>
      <c r="CQ779" s="17" t="str">
        <f t="shared" ca="1" si="158"/>
        <v/>
      </c>
      <c r="CR779" s="17" t="str">
        <f t="shared" ca="1" si="160"/>
        <v/>
      </c>
      <c r="CS779" s="17" t="str">
        <f t="shared" ca="1" si="164"/>
        <v/>
      </c>
      <c r="CT779" s="17" t="str">
        <f t="shared" ca="1" si="165"/>
        <v/>
      </c>
      <c r="CV779" s="118" t="str" cm="1">
        <f t="array" aca="1" ref="CV779" ca="1">IF($CN779&gt;$CV$6, "", IFERROR(INDEX($BO$4:$BV$4, $BN$4, MATCH($CK779, $BO$8:$BV$8, 0)), 0))</f>
        <v/>
      </c>
      <c r="CX779" s="118" t="str">
        <f t="shared" ca="1" si="167"/>
        <v/>
      </c>
    </row>
    <row r="780" spans="88:102" hidden="1" x14ac:dyDescent="0.25">
      <c r="CJ780" s="89">
        <f t="shared" ca="1" si="159"/>
        <v>45435</v>
      </c>
      <c r="CK780" s="17" t="str">
        <f t="shared" ca="1" si="166"/>
        <v>Thu</v>
      </c>
      <c r="CL780" s="118" cm="1">
        <f t="array" aca="1" ref="CL780" ca="1">IFERROR(INDEX($BO$6:$BV$6, $BN$6, MATCH($CK780, $BO$8:$BV$8, 0)), 0)</f>
        <v>0.28385416666666663</v>
      </c>
      <c r="CN780" s="150">
        <f t="shared" ca="1" si="163"/>
        <v>5</v>
      </c>
      <c r="CO780" s="118">
        <f ca="1">SUMIF($CN$9:$CN780, $CN780, $CL$9:$CL$9)</f>
        <v>148.73958333333348</v>
      </c>
      <c r="CP780" s="140" t="str">
        <f ca="1">IFERROR(INDEX('Current Jobs'!$W$11:$W$510, MATCH($CN780, 'Current Jobs'!$T$11:$T$510, 0)), "")</f>
        <v/>
      </c>
      <c r="CQ780" s="17" t="str">
        <f t="shared" ca="1" si="158"/>
        <v/>
      </c>
      <c r="CR780" s="17" t="str">
        <f t="shared" ca="1" si="160"/>
        <v/>
      </c>
      <c r="CS780" s="17" t="str">
        <f t="shared" ca="1" si="164"/>
        <v/>
      </c>
      <c r="CT780" s="17" t="str">
        <f t="shared" ca="1" si="165"/>
        <v/>
      </c>
      <c r="CV780" s="118" t="str" cm="1">
        <f t="array" aca="1" ref="CV780" ca="1">IF($CN780&gt;$CV$6, "", IFERROR(INDEX($BO$4:$BV$4, $BN$4, MATCH($CK780, $BO$8:$BV$8, 0)), 0))</f>
        <v/>
      </c>
      <c r="CX780" s="118" t="str">
        <f t="shared" ca="1" si="167"/>
        <v/>
      </c>
    </row>
    <row r="781" spans="88:102" hidden="1" x14ac:dyDescent="0.25">
      <c r="CJ781" s="89">
        <f t="shared" ca="1" si="159"/>
        <v>45436</v>
      </c>
      <c r="CK781" s="17" t="str">
        <f t="shared" ca="1" si="166"/>
        <v>Fri</v>
      </c>
      <c r="CL781" s="118" cm="1">
        <f t="array" aca="1" ref="CL781" ca="1">IFERROR(INDEX($BO$6:$BV$6, $BN$6, MATCH($CK781, $BO$8:$BV$8, 0)), 0)</f>
        <v>0.28385416666666663</v>
      </c>
      <c r="CN781" s="150">
        <f t="shared" ca="1" si="163"/>
        <v>5</v>
      </c>
      <c r="CO781" s="118">
        <f ca="1">SUMIF($CN$9:$CN781, $CN781, $CL$9:$CL$9)</f>
        <v>149.02343750000014</v>
      </c>
      <c r="CP781" s="140" t="str">
        <f ca="1">IFERROR(INDEX('Current Jobs'!$W$11:$W$510, MATCH($CN781, 'Current Jobs'!$T$11:$T$510, 0)), "")</f>
        <v/>
      </c>
      <c r="CQ781" s="17" t="str">
        <f t="shared" ca="1" si="158"/>
        <v/>
      </c>
      <c r="CR781" s="17" t="str">
        <f t="shared" ca="1" si="160"/>
        <v/>
      </c>
      <c r="CS781" s="17" t="str">
        <f t="shared" ca="1" si="164"/>
        <v/>
      </c>
      <c r="CT781" s="17" t="str">
        <f t="shared" ca="1" si="165"/>
        <v/>
      </c>
      <c r="CV781" s="118" t="str" cm="1">
        <f t="array" aca="1" ref="CV781" ca="1">IF($CN781&gt;$CV$6, "", IFERROR(INDEX($BO$4:$BV$4, $BN$4, MATCH($CK781, $BO$8:$BV$8, 0)), 0))</f>
        <v/>
      </c>
      <c r="CX781" s="118" t="str">
        <f t="shared" ca="1" si="167"/>
        <v/>
      </c>
    </row>
    <row r="782" spans="88:102" hidden="1" x14ac:dyDescent="0.25">
      <c r="CJ782" s="89">
        <f t="shared" ca="1" si="159"/>
        <v>45437</v>
      </c>
      <c r="CK782" s="17" t="str">
        <f t="shared" ca="1" si="166"/>
        <v>Sat</v>
      </c>
      <c r="CL782" s="118" cm="1">
        <f t="array" aca="1" ref="CL782" ca="1">IFERROR(INDEX($BO$6:$BV$6, $BN$6, MATCH($CK782, $BO$8:$BV$8, 0)), 0)</f>
        <v>0</v>
      </c>
      <c r="CN782" s="150">
        <f t="shared" ca="1" si="163"/>
        <v>5</v>
      </c>
      <c r="CO782" s="118">
        <f ca="1">SUMIF($CN$9:$CN782, $CN782, $CL$9:$CL$9)</f>
        <v>149.02343750000014</v>
      </c>
      <c r="CP782" s="140" t="str">
        <f ca="1">IFERROR(INDEX('Current Jobs'!$W$11:$W$510, MATCH($CN782, 'Current Jobs'!$T$11:$T$510, 0)), "")</f>
        <v/>
      </c>
      <c r="CQ782" s="17" t="str">
        <f t="shared" ca="1" si="158"/>
        <v/>
      </c>
      <c r="CR782" s="17" t="str">
        <f t="shared" ca="1" si="160"/>
        <v/>
      </c>
      <c r="CS782" s="17" t="str">
        <f t="shared" ca="1" si="164"/>
        <v/>
      </c>
      <c r="CT782" s="17" t="str">
        <f t="shared" ca="1" si="165"/>
        <v/>
      </c>
      <c r="CV782" s="118" t="str" cm="1">
        <f t="array" aca="1" ref="CV782" ca="1">IF($CN782&gt;$CV$6, "", IFERROR(INDEX($BO$4:$BV$4, $BN$4, MATCH($CK782, $BO$8:$BV$8, 0)), 0))</f>
        <v/>
      </c>
      <c r="CX782" s="118" t="str">
        <f t="shared" ca="1" si="167"/>
        <v/>
      </c>
    </row>
    <row r="783" spans="88:102" hidden="1" x14ac:dyDescent="0.25">
      <c r="CJ783" s="89">
        <f t="shared" ca="1" si="159"/>
        <v>45438</v>
      </c>
      <c r="CK783" s="17" t="str">
        <f t="shared" ca="1" si="166"/>
        <v>Sun</v>
      </c>
      <c r="CL783" s="118" cm="1">
        <f t="array" aca="1" ref="CL783" ca="1">IFERROR(INDEX($BO$6:$BV$6, $BN$6, MATCH($CK783, $BO$8:$BV$8, 0)), 0)</f>
        <v>0</v>
      </c>
      <c r="CN783" s="150">
        <f t="shared" ca="1" si="163"/>
        <v>5</v>
      </c>
      <c r="CO783" s="118">
        <f ca="1">SUMIF($CN$9:$CN783, $CN783, $CL$9:$CL$9)</f>
        <v>149.02343750000014</v>
      </c>
      <c r="CP783" s="140" t="str">
        <f ca="1">IFERROR(INDEX('Current Jobs'!$W$11:$W$510, MATCH($CN783, 'Current Jobs'!$T$11:$T$510, 0)), "")</f>
        <v/>
      </c>
      <c r="CQ783" s="17" t="str">
        <f t="shared" ca="1" si="158"/>
        <v/>
      </c>
      <c r="CR783" s="17" t="str">
        <f t="shared" ca="1" si="160"/>
        <v/>
      </c>
      <c r="CS783" s="17" t="str">
        <f t="shared" ca="1" si="164"/>
        <v/>
      </c>
      <c r="CT783" s="17" t="str">
        <f t="shared" ca="1" si="165"/>
        <v/>
      </c>
      <c r="CV783" s="118" t="str" cm="1">
        <f t="array" aca="1" ref="CV783" ca="1">IF($CN783&gt;$CV$6, "", IFERROR(INDEX($BO$4:$BV$4, $BN$4, MATCH($CK783, $BO$8:$BV$8, 0)), 0))</f>
        <v/>
      </c>
      <c r="CX783" s="118" t="str">
        <f t="shared" ca="1" si="167"/>
        <v/>
      </c>
    </row>
    <row r="784" spans="88:102" hidden="1" x14ac:dyDescent="0.25">
      <c r="CJ784" s="89">
        <f t="shared" ca="1" si="159"/>
        <v>45439</v>
      </c>
      <c r="CK784" s="17" t="str">
        <f t="shared" ca="1" si="166"/>
        <v>Bank Hol</v>
      </c>
      <c r="CL784" s="118" cm="1">
        <f t="array" aca="1" ref="CL784" ca="1">IFERROR(INDEX($BO$6:$BV$6, $BN$6, MATCH($CK784, $BO$8:$BV$8, 0)), 0)</f>
        <v>0</v>
      </c>
      <c r="CN784" s="150">
        <f t="shared" ca="1" si="163"/>
        <v>5</v>
      </c>
      <c r="CO784" s="118">
        <f ca="1">SUMIF($CN$9:$CN784, $CN784, $CL$9:$CL$9)</f>
        <v>149.02343750000014</v>
      </c>
      <c r="CP784" s="140" t="str">
        <f ca="1">IFERROR(INDEX('Current Jobs'!$W$11:$W$510, MATCH($CN784, 'Current Jobs'!$T$11:$T$510, 0)), "")</f>
        <v/>
      </c>
      <c r="CQ784" s="17" t="str">
        <f t="shared" ca="1" si="158"/>
        <v/>
      </c>
      <c r="CR784" s="17" t="str">
        <f t="shared" ca="1" si="160"/>
        <v/>
      </c>
      <c r="CS784" s="17" t="str">
        <f t="shared" ca="1" si="164"/>
        <v/>
      </c>
      <c r="CT784" s="17" t="str">
        <f t="shared" ca="1" si="165"/>
        <v/>
      </c>
      <c r="CV784" s="118" t="str" cm="1">
        <f t="array" aca="1" ref="CV784" ca="1">IF($CN784&gt;$CV$6, "", IFERROR(INDEX($BO$4:$BV$4, $BN$4, MATCH($CK784, $BO$8:$BV$8, 0)), 0))</f>
        <v/>
      </c>
      <c r="CX784" s="118" t="str">
        <f t="shared" ca="1" si="167"/>
        <v/>
      </c>
    </row>
    <row r="785" spans="88:102" hidden="1" x14ac:dyDescent="0.25">
      <c r="CJ785" s="89">
        <f t="shared" ca="1" si="159"/>
        <v>45440</v>
      </c>
      <c r="CK785" s="17" t="str">
        <f t="shared" ca="1" si="166"/>
        <v>Tue</v>
      </c>
      <c r="CL785" s="118" cm="1">
        <f t="array" aca="1" ref="CL785" ca="1">IFERROR(INDEX($BO$6:$BV$6, $BN$6, MATCH($CK785, $BO$8:$BV$8, 0)), 0)</f>
        <v>0.28385416666666663</v>
      </c>
      <c r="CN785" s="150">
        <f t="shared" ca="1" si="163"/>
        <v>5</v>
      </c>
      <c r="CO785" s="118">
        <f ca="1">SUMIF($CN$9:$CN785, $CN785, $CL$9:$CL$9)</f>
        <v>149.3072916666668</v>
      </c>
      <c r="CP785" s="140" t="str">
        <f ca="1">IFERROR(INDEX('Current Jobs'!$W$11:$W$510, MATCH($CN785, 'Current Jobs'!$T$11:$T$510, 0)), "")</f>
        <v/>
      </c>
      <c r="CQ785" s="17" t="str">
        <f t="shared" ca="1" si="158"/>
        <v/>
      </c>
      <c r="CR785" s="17" t="str">
        <f t="shared" ca="1" si="160"/>
        <v/>
      </c>
      <c r="CS785" s="17" t="str">
        <f t="shared" ca="1" si="164"/>
        <v/>
      </c>
      <c r="CT785" s="17" t="str">
        <f t="shared" ca="1" si="165"/>
        <v/>
      </c>
      <c r="CV785" s="118" t="str" cm="1">
        <f t="array" aca="1" ref="CV785" ca="1">IF($CN785&gt;$CV$6, "", IFERROR(INDEX($BO$4:$BV$4, $BN$4, MATCH($CK785, $BO$8:$BV$8, 0)), 0))</f>
        <v/>
      </c>
      <c r="CX785" s="118" t="str">
        <f t="shared" ca="1" si="167"/>
        <v/>
      </c>
    </row>
    <row r="786" spans="88:102" hidden="1" x14ac:dyDescent="0.25">
      <c r="CJ786" s="89">
        <f t="shared" ca="1" si="159"/>
        <v>45441</v>
      </c>
      <c r="CK786" s="17" t="str">
        <f t="shared" ca="1" si="166"/>
        <v>Wed</v>
      </c>
      <c r="CL786" s="118" cm="1">
        <f t="array" aca="1" ref="CL786" ca="1">IFERROR(INDEX($BO$6:$BV$6, $BN$6, MATCH($CK786, $BO$8:$BV$8, 0)), 0)</f>
        <v>0.28385416666666663</v>
      </c>
      <c r="CN786" s="150">
        <f t="shared" ca="1" si="163"/>
        <v>5</v>
      </c>
      <c r="CO786" s="118">
        <f ca="1">SUMIF($CN$9:$CN786, $CN786, $CL$9:$CL$9)</f>
        <v>149.59114583333346</v>
      </c>
      <c r="CP786" s="140" t="str">
        <f ca="1">IFERROR(INDEX('Current Jobs'!$W$11:$W$510, MATCH($CN786, 'Current Jobs'!$T$11:$T$510, 0)), "")</f>
        <v/>
      </c>
      <c r="CQ786" s="17" t="str">
        <f t="shared" ca="1" si="158"/>
        <v/>
      </c>
      <c r="CR786" s="17" t="str">
        <f t="shared" ca="1" si="160"/>
        <v/>
      </c>
      <c r="CS786" s="17" t="str">
        <f t="shared" ca="1" si="164"/>
        <v/>
      </c>
      <c r="CT786" s="17" t="str">
        <f t="shared" ca="1" si="165"/>
        <v/>
      </c>
      <c r="CV786" s="118" t="str" cm="1">
        <f t="array" aca="1" ref="CV786" ca="1">IF($CN786&gt;$CV$6, "", IFERROR(INDEX($BO$4:$BV$4, $BN$4, MATCH($CK786, $BO$8:$BV$8, 0)), 0))</f>
        <v/>
      </c>
      <c r="CX786" s="118" t="str">
        <f t="shared" ca="1" si="167"/>
        <v/>
      </c>
    </row>
    <row r="787" spans="88:102" hidden="1" x14ac:dyDescent="0.25">
      <c r="CJ787" s="89">
        <f t="shared" ca="1" si="159"/>
        <v>45442</v>
      </c>
      <c r="CK787" s="17" t="str">
        <f t="shared" ca="1" si="166"/>
        <v>Thu</v>
      </c>
      <c r="CL787" s="118" cm="1">
        <f t="array" aca="1" ref="CL787" ca="1">IFERROR(INDEX($BO$6:$BV$6, $BN$6, MATCH($CK787, $BO$8:$BV$8, 0)), 0)</f>
        <v>0.28385416666666663</v>
      </c>
      <c r="CN787" s="150">
        <f t="shared" ca="1" si="163"/>
        <v>5</v>
      </c>
      <c r="CO787" s="118">
        <f ca="1">SUMIF($CN$9:$CN787, $CN787, $CL$9:$CL$9)</f>
        <v>149.87500000000011</v>
      </c>
      <c r="CP787" s="140" t="str">
        <f ca="1">IFERROR(INDEX('Current Jobs'!$W$11:$W$510, MATCH($CN787, 'Current Jobs'!$T$11:$T$510, 0)), "")</f>
        <v/>
      </c>
      <c r="CQ787" s="17" t="str">
        <f t="shared" ca="1" si="158"/>
        <v/>
      </c>
      <c r="CR787" s="17" t="str">
        <f t="shared" ca="1" si="160"/>
        <v/>
      </c>
      <c r="CS787" s="17" t="str">
        <f t="shared" ca="1" si="164"/>
        <v/>
      </c>
      <c r="CT787" s="17" t="str">
        <f t="shared" ca="1" si="165"/>
        <v/>
      </c>
      <c r="CV787" s="118" t="str" cm="1">
        <f t="array" aca="1" ref="CV787" ca="1">IF($CN787&gt;$CV$6, "", IFERROR(INDEX($BO$4:$BV$4, $BN$4, MATCH($CK787, $BO$8:$BV$8, 0)), 0))</f>
        <v/>
      </c>
      <c r="CX787" s="118" t="str">
        <f t="shared" ca="1" si="167"/>
        <v/>
      </c>
    </row>
    <row r="788" spans="88:102" hidden="1" x14ac:dyDescent="0.25">
      <c r="CJ788" s="89">
        <f t="shared" ca="1" si="159"/>
        <v>45443</v>
      </c>
      <c r="CK788" s="17" t="str">
        <f t="shared" ca="1" si="166"/>
        <v>Fri</v>
      </c>
      <c r="CL788" s="118" cm="1">
        <f t="array" aca="1" ref="CL788" ca="1">IFERROR(INDEX($BO$6:$BV$6, $BN$6, MATCH($CK788, $BO$8:$BV$8, 0)), 0)</f>
        <v>0.28385416666666663</v>
      </c>
      <c r="CN788" s="150">
        <f t="shared" ca="1" si="163"/>
        <v>5</v>
      </c>
      <c r="CO788" s="118">
        <f ca="1">SUMIF($CN$9:$CN788, $CN788, $CL$9:$CL$9)</f>
        <v>150.15885416666677</v>
      </c>
      <c r="CP788" s="140" t="str">
        <f ca="1">IFERROR(INDEX('Current Jobs'!$W$11:$W$510, MATCH($CN788, 'Current Jobs'!$T$11:$T$510, 0)), "")</f>
        <v/>
      </c>
      <c r="CQ788" s="17" t="str">
        <f t="shared" ca="1" si="158"/>
        <v/>
      </c>
      <c r="CR788" s="17" t="str">
        <f t="shared" ca="1" si="160"/>
        <v/>
      </c>
      <c r="CS788" s="17" t="str">
        <f t="shared" ca="1" si="164"/>
        <v/>
      </c>
      <c r="CT788" s="17" t="str">
        <f t="shared" ca="1" si="165"/>
        <v/>
      </c>
      <c r="CV788" s="118" t="str" cm="1">
        <f t="array" aca="1" ref="CV788" ca="1">IF($CN788&gt;$CV$6, "", IFERROR(INDEX($BO$4:$BV$4, $BN$4, MATCH($CK788, $BO$8:$BV$8, 0)), 0))</f>
        <v/>
      </c>
      <c r="CX788" s="118" t="str">
        <f t="shared" ca="1" si="167"/>
        <v/>
      </c>
    </row>
    <row r="789" spans="88:102" hidden="1" x14ac:dyDescent="0.25">
      <c r="CJ789" s="89">
        <f t="shared" ca="1" si="159"/>
        <v>45444</v>
      </c>
      <c r="CK789" s="17" t="str">
        <f t="shared" ca="1" si="166"/>
        <v>Sat</v>
      </c>
      <c r="CL789" s="118" cm="1">
        <f t="array" aca="1" ref="CL789" ca="1">IFERROR(INDEX($BO$6:$BV$6, $BN$6, MATCH($CK789, $BO$8:$BV$8, 0)), 0)</f>
        <v>0</v>
      </c>
      <c r="CN789" s="150">
        <f t="shared" ca="1" si="163"/>
        <v>5</v>
      </c>
      <c r="CO789" s="118">
        <f ca="1">SUMIF($CN$9:$CN789, $CN789, $CL$9:$CL$9)</f>
        <v>150.15885416666677</v>
      </c>
      <c r="CP789" s="140" t="str">
        <f ca="1">IFERROR(INDEX('Current Jobs'!$W$11:$W$510, MATCH($CN789, 'Current Jobs'!$T$11:$T$510, 0)), "")</f>
        <v/>
      </c>
      <c r="CQ789" s="17" t="str">
        <f t="shared" ca="1" si="158"/>
        <v/>
      </c>
      <c r="CR789" s="17" t="str">
        <f t="shared" ca="1" si="160"/>
        <v/>
      </c>
      <c r="CS789" s="17" t="str">
        <f t="shared" ca="1" si="164"/>
        <v/>
      </c>
      <c r="CT789" s="17" t="str">
        <f t="shared" ca="1" si="165"/>
        <v/>
      </c>
      <c r="CV789" s="118" t="str" cm="1">
        <f t="array" aca="1" ref="CV789" ca="1">IF($CN789&gt;$CV$6, "", IFERROR(INDEX($BO$4:$BV$4, $BN$4, MATCH($CK789, $BO$8:$BV$8, 0)), 0))</f>
        <v/>
      </c>
      <c r="CX789" s="118" t="str">
        <f t="shared" ca="1" si="167"/>
        <v/>
      </c>
    </row>
    <row r="790" spans="88:102" hidden="1" x14ac:dyDescent="0.25">
      <c r="CJ790" s="89">
        <f t="shared" ca="1" si="159"/>
        <v>45445</v>
      </c>
      <c r="CK790" s="17" t="str">
        <f t="shared" ca="1" si="166"/>
        <v>Sun</v>
      </c>
      <c r="CL790" s="118" cm="1">
        <f t="array" aca="1" ref="CL790" ca="1">IFERROR(INDEX($BO$6:$BV$6, $BN$6, MATCH($CK790, $BO$8:$BV$8, 0)), 0)</f>
        <v>0</v>
      </c>
      <c r="CN790" s="150">
        <f t="shared" ca="1" si="163"/>
        <v>5</v>
      </c>
      <c r="CO790" s="118">
        <f ca="1">SUMIF($CN$9:$CN790, $CN790, $CL$9:$CL$9)</f>
        <v>150.15885416666677</v>
      </c>
      <c r="CP790" s="140" t="str">
        <f ca="1">IFERROR(INDEX('Current Jobs'!$W$11:$W$510, MATCH($CN790, 'Current Jobs'!$T$11:$T$510, 0)), "")</f>
        <v/>
      </c>
      <c r="CQ790" s="17" t="str">
        <f t="shared" ca="1" si="158"/>
        <v/>
      </c>
      <c r="CR790" s="17" t="str">
        <f t="shared" ca="1" si="160"/>
        <v/>
      </c>
      <c r="CS790" s="17" t="str">
        <f t="shared" ca="1" si="164"/>
        <v/>
      </c>
      <c r="CT790" s="17" t="str">
        <f t="shared" ca="1" si="165"/>
        <v/>
      </c>
      <c r="CV790" s="118" t="str" cm="1">
        <f t="array" aca="1" ref="CV790" ca="1">IF($CN790&gt;$CV$6, "", IFERROR(INDEX($BO$4:$BV$4, $BN$4, MATCH($CK790, $BO$8:$BV$8, 0)), 0))</f>
        <v/>
      </c>
      <c r="CX790" s="118" t="str">
        <f t="shared" ca="1" si="167"/>
        <v/>
      </c>
    </row>
    <row r="791" spans="88:102" hidden="1" x14ac:dyDescent="0.25">
      <c r="CJ791" s="89">
        <f t="shared" ca="1" si="159"/>
        <v>45446</v>
      </c>
      <c r="CK791" s="17" t="str">
        <f t="shared" ca="1" si="166"/>
        <v>Mon</v>
      </c>
      <c r="CL791" s="118" cm="1">
        <f t="array" aca="1" ref="CL791" ca="1">IFERROR(INDEX($BO$6:$BV$6, $BN$6, MATCH($CK791, $BO$8:$BV$8, 0)), 0)</f>
        <v>0.28385416666666663</v>
      </c>
      <c r="CN791" s="150">
        <f t="shared" ca="1" si="163"/>
        <v>5</v>
      </c>
      <c r="CO791" s="118">
        <f ca="1">SUMIF($CN$9:$CN791, $CN791, $CL$9:$CL$9)</f>
        <v>150.44270833333343</v>
      </c>
      <c r="CP791" s="140" t="str">
        <f ca="1">IFERROR(INDEX('Current Jobs'!$W$11:$W$510, MATCH($CN791, 'Current Jobs'!$T$11:$T$510, 0)), "")</f>
        <v/>
      </c>
      <c r="CQ791" s="17" t="str">
        <f t="shared" ca="1" si="158"/>
        <v/>
      </c>
      <c r="CR791" s="17" t="str">
        <f t="shared" ca="1" si="160"/>
        <v/>
      </c>
      <c r="CS791" s="17" t="str">
        <f t="shared" ca="1" si="164"/>
        <v/>
      </c>
      <c r="CT791" s="17" t="str">
        <f t="shared" ca="1" si="165"/>
        <v/>
      </c>
      <c r="CV791" s="118" t="str" cm="1">
        <f t="array" aca="1" ref="CV791" ca="1">IF($CN791&gt;$CV$6, "", IFERROR(INDEX($BO$4:$BV$4, $BN$4, MATCH($CK791, $BO$8:$BV$8, 0)), 0))</f>
        <v/>
      </c>
      <c r="CX791" s="118" t="str">
        <f t="shared" ca="1" si="167"/>
        <v/>
      </c>
    </row>
    <row r="792" spans="88:102" hidden="1" x14ac:dyDescent="0.25">
      <c r="CJ792" s="89">
        <f t="shared" ca="1" si="159"/>
        <v>45447</v>
      </c>
      <c r="CK792" s="17" t="str">
        <f t="shared" ca="1" si="166"/>
        <v>Tue</v>
      </c>
      <c r="CL792" s="118" cm="1">
        <f t="array" aca="1" ref="CL792" ca="1">IFERROR(INDEX($BO$6:$BV$6, $BN$6, MATCH($CK792, $BO$8:$BV$8, 0)), 0)</f>
        <v>0.28385416666666663</v>
      </c>
      <c r="CN792" s="150">
        <f t="shared" ca="1" si="163"/>
        <v>5</v>
      </c>
      <c r="CO792" s="118">
        <f ca="1">SUMIF($CN$9:$CN792, $CN792, $CL$9:$CL$9)</f>
        <v>150.72656250000009</v>
      </c>
      <c r="CP792" s="140" t="str">
        <f ca="1">IFERROR(INDEX('Current Jobs'!$W$11:$W$510, MATCH($CN792, 'Current Jobs'!$T$11:$T$510, 0)), "")</f>
        <v/>
      </c>
      <c r="CQ792" s="17" t="str">
        <f t="shared" ca="1" si="158"/>
        <v/>
      </c>
      <c r="CR792" s="17" t="str">
        <f t="shared" ca="1" si="160"/>
        <v/>
      </c>
      <c r="CS792" s="17" t="str">
        <f t="shared" ca="1" si="164"/>
        <v/>
      </c>
      <c r="CT792" s="17" t="str">
        <f t="shared" ca="1" si="165"/>
        <v/>
      </c>
      <c r="CV792" s="118" t="str" cm="1">
        <f t="array" aca="1" ref="CV792" ca="1">IF($CN792&gt;$CV$6, "", IFERROR(INDEX($BO$4:$BV$4, $BN$4, MATCH($CK792, $BO$8:$BV$8, 0)), 0))</f>
        <v/>
      </c>
      <c r="CX792" s="118" t="str">
        <f t="shared" ca="1" si="167"/>
        <v/>
      </c>
    </row>
    <row r="793" spans="88:102" hidden="1" x14ac:dyDescent="0.25">
      <c r="CJ793" s="89">
        <f t="shared" ca="1" si="159"/>
        <v>45448</v>
      </c>
      <c r="CK793" s="17" t="str">
        <f t="shared" ca="1" si="166"/>
        <v>Wed</v>
      </c>
      <c r="CL793" s="118" cm="1">
        <f t="array" aca="1" ref="CL793" ca="1">IFERROR(INDEX($BO$6:$BV$6, $BN$6, MATCH($CK793, $BO$8:$BV$8, 0)), 0)</f>
        <v>0.28385416666666663</v>
      </c>
      <c r="CN793" s="150">
        <f t="shared" ca="1" si="163"/>
        <v>5</v>
      </c>
      <c r="CO793" s="118">
        <f ca="1">SUMIF($CN$9:$CN793, $CN793, $CL$9:$CL$9)</f>
        <v>151.01041666666674</v>
      </c>
      <c r="CP793" s="140" t="str">
        <f ca="1">IFERROR(INDEX('Current Jobs'!$W$11:$W$510, MATCH($CN793, 'Current Jobs'!$T$11:$T$510, 0)), "")</f>
        <v/>
      </c>
      <c r="CQ793" s="17" t="str">
        <f t="shared" ca="1" si="158"/>
        <v/>
      </c>
      <c r="CR793" s="17" t="str">
        <f t="shared" ca="1" si="160"/>
        <v/>
      </c>
      <c r="CS793" s="17" t="str">
        <f t="shared" ca="1" si="164"/>
        <v/>
      </c>
      <c r="CT793" s="17" t="str">
        <f t="shared" ca="1" si="165"/>
        <v/>
      </c>
      <c r="CV793" s="118" t="str" cm="1">
        <f t="array" aca="1" ref="CV793" ca="1">IF($CN793&gt;$CV$6, "", IFERROR(INDEX($BO$4:$BV$4, $BN$4, MATCH($CK793, $BO$8:$BV$8, 0)), 0))</f>
        <v/>
      </c>
      <c r="CX793" s="118" t="str">
        <f t="shared" ca="1" si="167"/>
        <v/>
      </c>
    </row>
    <row r="794" spans="88:102" hidden="1" x14ac:dyDescent="0.25">
      <c r="CJ794" s="89">
        <f t="shared" ca="1" si="159"/>
        <v>45449</v>
      </c>
      <c r="CK794" s="17" t="str">
        <f t="shared" ca="1" si="166"/>
        <v>Thu</v>
      </c>
      <c r="CL794" s="118" cm="1">
        <f t="array" aca="1" ref="CL794" ca="1">IFERROR(INDEX($BO$6:$BV$6, $BN$6, MATCH($CK794, $BO$8:$BV$8, 0)), 0)</f>
        <v>0.28385416666666663</v>
      </c>
      <c r="CN794" s="150">
        <f t="shared" ca="1" si="163"/>
        <v>5</v>
      </c>
      <c r="CO794" s="118">
        <f ca="1">SUMIF($CN$9:$CN794, $CN794, $CL$9:$CL$9)</f>
        <v>151.2942708333334</v>
      </c>
      <c r="CP794" s="140" t="str">
        <f ca="1">IFERROR(INDEX('Current Jobs'!$W$11:$W$510, MATCH($CN794, 'Current Jobs'!$T$11:$T$510, 0)), "")</f>
        <v/>
      </c>
      <c r="CQ794" s="17" t="str">
        <f t="shared" ca="1" si="158"/>
        <v/>
      </c>
      <c r="CR794" s="17" t="str">
        <f t="shared" ca="1" si="160"/>
        <v/>
      </c>
      <c r="CS794" s="17" t="str">
        <f t="shared" ca="1" si="164"/>
        <v/>
      </c>
      <c r="CT794" s="17" t="str">
        <f t="shared" ca="1" si="165"/>
        <v/>
      </c>
      <c r="CV794" s="118" t="str" cm="1">
        <f t="array" aca="1" ref="CV794" ca="1">IF($CN794&gt;$CV$6, "", IFERROR(INDEX($BO$4:$BV$4, $BN$4, MATCH($CK794, $BO$8:$BV$8, 0)), 0))</f>
        <v/>
      </c>
      <c r="CX794" s="118" t="str">
        <f t="shared" ca="1" si="167"/>
        <v/>
      </c>
    </row>
    <row r="795" spans="88:102" hidden="1" x14ac:dyDescent="0.25">
      <c r="CJ795" s="89">
        <f t="shared" ca="1" si="159"/>
        <v>45450</v>
      </c>
      <c r="CK795" s="17" t="str">
        <f t="shared" ca="1" si="166"/>
        <v>Fri</v>
      </c>
      <c r="CL795" s="118" cm="1">
        <f t="array" aca="1" ref="CL795" ca="1">IFERROR(INDEX($BO$6:$BV$6, $BN$6, MATCH($CK795, $BO$8:$BV$8, 0)), 0)</f>
        <v>0.28385416666666663</v>
      </c>
      <c r="CN795" s="150">
        <f t="shared" ca="1" si="163"/>
        <v>5</v>
      </c>
      <c r="CO795" s="118">
        <f ca="1">SUMIF($CN$9:$CN795, $CN795, $CL$9:$CL$9)</f>
        <v>151.57812500000006</v>
      </c>
      <c r="CP795" s="140" t="str">
        <f ca="1">IFERROR(INDEX('Current Jobs'!$W$11:$W$510, MATCH($CN795, 'Current Jobs'!$T$11:$T$510, 0)), "")</f>
        <v/>
      </c>
      <c r="CQ795" s="17" t="str">
        <f t="shared" ca="1" si="158"/>
        <v/>
      </c>
      <c r="CR795" s="17" t="str">
        <f t="shared" ca="1" si="160"/>
        <v/>
      </c>
      <c r="CS795" s="17" t="str">
        <f t="shared" ca="1" si="164"/>
        <v/>
      </c>
      <c r="CT795" s="17" t="str">
        <f t="shared" ca="1" si="165"/>
        <v/>
      </c>
      <c r="CV795" s="118" t="str" cm="1">
        <f t="array" aca="1" ref="CV795" ca="1">IF($CN795&gt;$CV$6, "", IFERROR(INDEX($BO$4:$BV$4, $BN$4, MATCH($CK795, $BO$8:$BV$8, 0)), 0))</f>
        <v/>
      </c>
      <c r="CX795" s="118" t="str">
        <f t="shared" ca="1" si="167"/>
        <v/>
      </c>
    </row>
    <row r="796" spans="88:102" hidden="1" x14ac:dyDescent="0.25">
      <c r="CJ796" s="89">
        <f t="shared" ca="1" si="159"/>
        <v>45451</v>
      </c>
      <c r="CK796" s="17" t="str">
        <f t="shared" ca="1" si="166"/>
        <v>Sat</v>
      </c>
      <c r="CL796" s="118" cm="1">
        <f t="array" aca="1" ref="CL796" ca="1">IFERROR(INDEX($BO$6:$BV$6, $BN$6, MATCH($CK796, $BO$8:$BV$8, 0)), 0)</f>
        <v>0</v>
      </c>
      <c r="CN796" s="150">
        <f t="shared" ca="1" si="163"/>
        <v>5</v>
      </c>
      <c r="CO796" s="118">
        <f ca="1">SUMIF($CN$9:$CN796, $CN796, $CL$9:$CL$9)</f>
        <v>151.57812500000006</v>
      </c>
      <c r="CP796" s="140" t="str">
        <f ca="1">IFERROR(INDEX('Current Jobs'!$W$11:$W$510, MATCH($CN796, 'Current Jobs'!$T$11:$T$510, 0)), "")</f>
        <v/>
      </c>
      <c r="CQ796" s="17" t="str">
        <f t="shared" ca="1" si="158"/>
        <v/>
      </c>
      <c r="CR796" s="17" t="str">
        <f t="shared" ca="1" si="160"/>
        <v/>
      </c>
      <c r="CS796" s="17" t="str">
        <f t="shared" ca="1" si="164"/>
        <v/>
      </c>
      <c r="CT796" s="17" t="str">
        <f t="shared" ca="1" si="165"/>
        <v/>
      </c>
      <c r="CV796" s="118" t="str" cm="1">
        <f t="array" aca="1" ref="CV796" ca="1">IF($CN796&gt;$CV$6, "", IFERROR(INDEX($BO$4:$BV$4, $BN$4, MATCH($CK796, $BO$8:$BV$8, 0)), 0))</f>
        <v/>
      </c>
      <c r="CX796" s="118" t="str">
        <f t="shared" ca="1" si="167"/>
        <v/>
      </c>
    </row>
    <row r="797" spans="88:102" hidden="1" x14ac:dyDescent="0.25">
      <c r="CJ797" s="89">
        <f t="shared" ca="1" si="159"/>
        <v>45452</v>
      </c>
      <c r="CK797" s="17" t="str">
        <f t="shared" ca="1" si="166"/>
        <v>Sun</v>
      </c>
      <c r="CL797" s="118" cm="1">
        <f t="array" aca="1" ref="CL797" ca="1">IFERROR(INDEX($BO$6:$BV$6, $BN$6, MATCH($CK797, $BO$8:$BV$8, 0)), 0)</f>
        <v>0</v>
      </c>
      <c r="CN797" s="150">
        <f t="shared" ca="1" si="163"/>
        <v>5</v>
      </c>
      <c r="CO797" s="118">
        <f ca="1">SUMIF($CN$9:$CN797, $CN797, $CL$9:$CL$9)</f>
        <v>151.57812500000006</v>
      </c>
      <c r="CP797" s="140" t="str">
        <f ca="1">IFERROR(INDEX('Current Jobs'!$W$11:$W$510, MATCH($CN797, 'Current Jobs'!$T$11:$T$510, 0)), "")</f>
        <v/>
      </c>
      <c r="CQ797" s="17" t="str">
        <f t="shared" ca="1" si="158"/>
        <v/>
      </c>
      <c r="CR797" s="17" t="str">
        <f t="shared" ca="1" si="160"/>
        <v/>
      </c>
      <c r="CS797" s="17" t="str">
        <f t="shared" ca="1" si="164"/>
        <v/>
      </c>
      <c r="CT797" s="17" t="str">
        <f t="shared" ca="1" si="165"/>
        <v/>
      </c>
      <c r="CV797" s="118" t="str" cm="1">
        <f t="array" aca="1" ref="CV797" ca="1">IF($CN797&gt;$CV$6, "", IFERROR(INDEX($BO$4:$BV$4, $BN$4, MATCH($CK797, $BO$8:$BV$8, 0)), 0))</f>
        <v/>
      </c>
      <c r="CX797" s="118" t="str">
        <f t="shared" ca="1" si="167"/>
        <v/>
      </c>
    </row>
    <row r="798" spans="88:102" hidden="1" x14ac:dyDescent="0.25">
      <c r="CJ798" s="89">
        <f t="shared" ca="1" si="159"/>
        <v>45453</v>
      </c>
      <c r="CK798" s="17" t="str">
        <f t="shared" ca="1" si="166"/>
        <v>Mon</v>
      </c>
      <c r="CL798" s="118" cm="1">
        <f t="array" aca="1" ref="CL798" ca="1">IFERROR(INDEX($BO$6:$BV$6, $BN$6, MATCH($CK798, $BO$8:$BV$8, 0)), 0)</f>
        <v>0.28385416666666663</v>
      </c>
      <c r="CN798" s="150">
        <f t="shared" ca="1" si="163"/>
        <v>5</v>
      </c>
      <c r="CO798" s="118">
        <f ca="1">SUMIF($CN$9:$CN798, $CN798, $CL$9:$CL$9)</f>
        <v>151.86197916666671</v>
      </c>
      <c r="CP798" s="140" t="str">
        <f ca="1">IFERROR(INDEX('Current Jobs'!$W$11:$W$510, MATCH($CN798, 'Current Jobs'!$T$11:$T$510, 0)), "")</f>
        <v/>
      </c>
      <c r="CQ798" s="17" t="str">
        <f t="shared" ca="1" si="158"/>
        <v/>
      </c>
      <c r="CR798" s="17" t="str">
        <f t="shared" ca="1" si="160"/>
        <v/>
      </c>
      <c r="CS798" s="17" t="str">
        <f t="shared" ca="1" si="164"/>
        <v/>
      </c>
      <c r="CT798" s="17" t="str">
        <f t="shared" ca="1" si="165"/>
        <v/>
      </c>
      <c r="CV798" s="118" t="str" cm="1">
        <f t="array" aca="1" ref="CV798" ca="1">IF($CN798&gt;$CV$6, "", IFERROR(INDEX($BO$4:$BV$4, $BN$4, MATCH($CK798, $BO$8:$BV$8, 0)), 0))</f>
        <v/>
      </c>
      <c r="CX798" s="118" t="str">
        <f t="shared" ca="1" si="167"/>
        <v/>
      </c>
    </row>
    <row r="799" spans="88:102" hidden="1" x14ac:dyDescent="0.25">
      <c r="CJ799" s="89">
        <f t="shared" ca="1" si="159"/>
        <v>45454</v>
      </c>
      <c r="CK799" s="17" t="str">
        <f t="shared" ca="1" si="166"/>
        <v>Tue</v>
      </c>
      <c r="CL799" s="118" cm="1">
        <f t="array" aca="1" ref="CL799" ca="1">IFERROR(INDEX($BO$6:$BV$6, $BN$6, MATCH($CK799, $BO$8:$BV$8, 0)), 0)</f>
        <v>0.28385416666666663</v>
      </c>
      <c r="CN799" s="150">
        <f t="shared" ca="1" si="163"/>
        <v>5</v>
      </c>
      <c r="CO799" s="118">
        <f ca="1">SUMIF($CN$9:$CN799, $CN799, $CL$9:$CL$9)</f>
        <v>152.14583333333337</v>
      </c>
      <c r="CP799" s="140" t="str">
        <f ca="1">IFERROR(INDEX('Current Jobs'!$W$11:$W$510, MATCH($CN799, 'Current Jobs'!$T$11:$T$510, 0)), "")</f>
        <v/>
      </c>
      <c r="CQ799" s="17" t="str">
        <f t="shared" ca="1" si="158"/>
        <v/>
      </c>
      <c r="CR799" s="17" t="str">
        <f t="shared" ca="1" si="160"/>
        <v/>
      </c>
      <c r="CS799" s="17" t="str">
        <f t="shared" ca="1" si="164"/>
        <v/>
      </c>
      <c r="CT799" s="17" t="str">
        <f t="shared" ca="1" si="165"/>
        <v/>
      </c>
      <c r="CV799" s="118" t="str" cm="1">
        <f t="array" aca="1" ref="CV799" ca="1">IF($CN799&gt;$CV$6, "", IFERROR(INDEX($BO$4:$BV$4, $BN$4, MATCH($CK799, $BO$8:$BV$8, 0)), 0))</f>
        <v/>
      </c>
      <c r="CX799" s="118" t="str">
        <f t="shared" ca="1" si="167"/>
        <v/>
      </c>
    </row>
    <row r="800" spans="88:102" hidden="1" x14ac:dyDescent="0.25">
      <c r="CJ800" s="89">
        <f t="shared" ca="1" si="159"/>
        <v>45455</v>
      </c>
      <c r="CK800" s="17" t="str">
        <f t="shared" ca="1" si="166"/>
        <v>Wed</v>
      </c>
      <c r="CL800" s="118" cm="1">
        <f t="array" aca="1" ref="CL800" ca="1">IFERROR(INDEX($BO$6:$BV$6, $BN$6, MATCH($CK800, $BO$8:$BV$8, 0)), 0)</f>
        <v>0.28385416666666663</v>
      </c>
      <c r="CN800" s="150">
        <f t="shared" ca="1" si="163"/>
        <v>5</v>
      </c>
      <c r="CO800" s="118">
        <f ca="1">SUMIF($CN$9:$CN800, $CN800, $CL$9:$CL$9)</f>
        <v>152.42968750000003</v>
      </c>
      <c r="CP800" s="140" t="str">
        <f ca="1">IFERROR(INDEX('Current Jobs'!$W$11:$W$510, MATCH($CN800, 'Current Jobs'!$T$11:$T$510, 0)), "")</f>
        <v/>
      </c>
      <c r="CQ800" s="17" t="str">
        <f t="shared" ca="1" si="158"/>
        <v/>
      </c>
      <c r="CR800" s="17" t="str">
        <f t="shared" ca="1" si="160"/>
        <v/>
      </c>
      <c r="CS800" s="17" t="str">
        <f t="shared" ca="1" si="164"/>
        <v/>
      </c>
      <c r="CT800" s="17" t="str">
        <f t="shared" ca="1" si="165"/>
        <v/>
      </c>
      <c r="CV800" s="118" t="str" cm="1">
        <f t="array" aca="1" ref="CV800" ca="1">IF($CN800&gt;$CV$6, "", IFERROR(INDEX($BO$4:$BV$4, $BN$4, MATCH($CK800, $BO$8:$BV$8, 0)), 0))</f>
        <v/>
      </c>
      <c r="CX800" s="118" t="str">
        <f t="shared" ca="1" si="167"/>
        <v/>
      </c>
    </row>
    <row r="801" spans="88:102" hidden="1" x14ac:dyDescent="0.25">
      <c r="CJ801" s="89">
        <f t="shared" ca="1" si="159"/>
        <v>45456</v>
      </c>
      <c r="CK801" s="17" t="str">
        <f t="shared" ca="1" si="166"/>
        <v>Thu</v>
      </c>
      <c r="CL801" s="118" cm="1">
        <f t="array" aca="1" ref="CL801" ca="1">IFERROR(INDEX($BO$6:$BV$6, $BN$6, MATCH($CK801, $BO$8:$BV$8, 0)), 0)</f>
        <v>0.28385416666666663</v>
      </c>
      <c r="CN801" s="150">
        <f t="shared" ca="1" si="163"/>
        <v>5</v>
      </c>
      <c r="CO801" s="118">
        <f ca="1">SUMIF($CN$9:$CN801, $CN801, $CL$9:$CL$9)</f>
        <v>152.71354166666669</v>
      </c>
      <c r="CP801" s="140" t="str">
        <f ca="1">IFERROR(INDEX('Current Jobs'!$W$11:$W$510, MATCH($CN801, 'Current Jobs'!$T$11:$T$510, 0)), "")</f>
        <v/>
      </c>
      <c r="CQ801" s="17" t="str">
        <f t="shared" ca="1" si="158"/>
        <v/>
      </c>
      <c r="CR801" s="17" t="str">
        <f t="shared" ca="1" si="160"/>
        <v/>
      </c>
      <c r="CS801" s="17" t="str">
        <f t="shared" ca="1" si="164"/>
        <v/>
      </c>
      <c r="CT801" s="17" t="str">
        <f t="shared" ca="1" si="165"/>
        <v/>
      </c>
      <c r="CV801" s="118" t="str" cm="1">
        <f t="array" aca="1" ref="CV801" ca="1">IF($CN801&gt;$CV$6, "", IFERROR(INDEX($BO$4:$BV$4, $BN$4, MATCH($CK801, $BO$8:$BV$8, 0)), 0))</f>
        <v/>
      </c>
      <c r="CX801" s="118" t="str">
        <f t="shared" ca="1" si="167"/>
        <v/>
      </c>
    </row>
    <row r="802" spans="88:102" hidden="1" x14ac:dyDescent="0.25">
      <c r="CJ802" s="89">
        <f t="shared" ca="1" si="159"/>
        <v>45457</v>
      </c>
      <c r="CK802" s="17" t="str">
        <f t="shared" ca="1" si="166"/>
        <v>Fri</v>
      </c>
      <c r="CL802" s="118" cm="1">
        <f t="array" aca="1" ref="CL802" ca="1">IFERROR(INDEX($BO$6:$BV$6, $BN$6, MATCH($CK802, $BO$8:$BV$8, 0)), 0)</f>
        <v>0.28385416666666663</v>
      </c>
      <c r="CN802" s="150">
        <f t="shared" ca="1" si="163"/>
        <v>5</v>
      </c>
      <c r="CO802" s="118">
        <f ca="1">SUMIF($CN$9:$CN802, $CN802, $CL$9:$CL$9)</f>
        <v>152.99739583333334</v>
      </c>
      <c r="CP802" s="140" t="str">
        <f ca="1">IFERROR(INDEX('Current Jobs'!$W$11:$W$510, MATCH($CN802, 'Current Jobs'!$T$11:$T$510, 0)), "")</f>
        <v/>
      </c>
      <c r="CQ802" s="17" t="str">
        <f t="shared" ca="1" si="158"/>
        <v/>
      </c>
      <c r="CR802" s="17" t="str">
        <f t="shared" ca="1" si="160"/>
        <v/>
      </c>
      <c r="CS802" s="17" t="str">
        <f t="shared" ca="1" si="164"/>
        <v/>
      </c>
      <c r="CT802" s="17" t="str">
        <f t="shared" ca="1" si="165"/>
        <v/>
      </c>
      <c r="CV802" s="118" t="str" cm="1">
        <f t="array" aca="1" ref="CV802" ca="1">IF($CN802&gt;$CV$6, "", IFERROR(INDEX($BO$4:$BV$4, $BN$4, MATCH($CK802, $BO$8:$BV$8, 0)), 0))</f>
        <v/>
      </c>
      <c r="CX802" s="118" t="str">
        <f t="shared" ca="1" si="167"/>
        <v/>
      </c>
    </row>
    <row r="803" spans="88:102" hidden="1" x14ac:dyDescent="0.25">
      <c r="CJ803" s="89">
        <f t="shared" ca="1" si="159"/>
        <v>45458</v>
      </c>
      <c r="CK803" s="17" t="str">
        <f t="shared" ca="1" si="166"/>
        <v>Sat</v>
      </c>
      <c r="CL803" s="118" cm="1">
        <f t="array" aca="1" ref="CL803" ca="1">IFERROR(INDEX($BO$6:$BV$6, $BN$6, MATCH($CK803, $BO$8:$BV$8, 0)), 0)</f>
        <v>0</v>
      </c>
      <c r="CN803" s="150">
        <f t="shared" ca="1" si="163"/>
        <v>5</v>
      </c>
      <c r="CO803" s="118">
        <f ca="1">SUMIF($CN$9:$CN803, $CN803, $CL$9:$CL$9)</f>
        <v>152.99739583333334</v>
      </c>
      <c r="CP803" s="140" t="str">
        <f ca="1">IFERROR(INDEX('Current Jobs'!$W$11:$W$510, MATCH($CN803, 'Current Jobs'!$T$11:$T$510, 0)), "")</f>
        <v/>
      </c>
      <c r="CQ803" s="17" t="str">
        <f t="shared" ca="1" si="158"/>
        <v/>
      </c>
      <c r="CR803" s="17" t="str">
        <f t="shared" ca="1" si="160"/>
        <v/>
      </c>
      <c r="CS803" s="17" t="str">
        <f t="shared" ref="CS803:CS866" ca="1" si="168">IF(CQ803="", "", CONCATENATE($CN803, " - ", CQ803))</f>
        <v/>
      </c>
      <c r="CT803" s="17" t="str">
        <f t="shared" ref="CT803:CT866" ca="1" si="169">IF(CR803="", "", CONCATENATE($CN803, " - ", CR803))</f>
        <v/>
      </c>
      <c r="CV803" s="118" t="str" cm="1">
        <f t="array" aca="1" ref="CV803" ca="1">IF($CN803&gt;$CV$6, "", IFERROR(INDEX($BO$4:$BV$4, $BN$4, MATCH($CK803, $BO$8:$BV$8, 0)), 0))</f>
        <v/>
      </c>
      <c r="CX803" s="118" t="str">
        <f t="shared" ca="1" si="167"/>
        <v/>
      </c>
    </row>
    <row r="804" spans="88:102" hidden="1" x14ac:dyDescent="0.25">
      <c r="CJ804" s="89">
        <f t="shared" ca="1" si="159"/>
        <v>45459</v>
      </c>
      <c r="CK804" s="17" t="str">
        <f t="shared" ca="1" si="166"/>
        <v>Sun</v>
      </c>
      <c r="CL804" s="118" cm="1">
        <f t="array" aca="1" ref="CL804" ca="1">IFERROR(INDEX($BO$6:$BV$6, $BN$6, MATCH($CK804, $BO$8:$BV$8, 0)), 0)</f>
        <v>0</v>
      </c>
      <c r="CN804" s="150">
        <f t="shared" ca="1" si="163"/>
        <v>5</v>
      </c>
      <c r="CO804" s="118">
        <f ca="1">SUMIF($CN$9:$CN804, $CN804, $CL$9:$CL$9)</f>
        <v>152.99739583333334</v>
      </c>
      <c r="CP804" s="140" t="str">
        <f ca="1">IFERROR(INDEX('Current Jobs'!$W$11:$W$510, MATCH($CN804, 'Current Jobs'!$T$11:$T$510, 0)), "")</f>
        <v/>
      </c>
      <c r="CQ804" s="17" t="str">
        <f t="shared" ca="1" si="158"/>
        <v/>
      </c>
      <c r="CR804" s="17" t="str">
        <f t="shared" ca="1" si="160"/>
        <v/>
      </c>
      <c r="CS804" s="17" t="str">
        <f t="shared" ca="1" si="168"/>
        <v/>
      </c>
      <c r="CT804" s="17" t="str">
        <f t="shared" ca="1" si="169"/>
        <v/>
      </c>
      <c r="CV804" s="118" t="str" cm="1">
        <f t="array" aca="1" ref="CV804" ca="1">IF($CN804&gt;$CV$6, "", IFERROR(INDEX($BO$4:$BV$4, $BN$4, MATCH($CK804, $BO$8:$BV$8, 0)), 0))</f>
        <v/>
      </c>
      <c r="CX804" s="118" t="str">
        <f t="shared" ca="1" si="167"/>
        <v/>
      </c>
    </row>
    <row r="805" spans="88:102" hidden="1" x14ac:dyDescent="0.25">
      <c r="CJ805" s="89">
        <f t="shared" ca="1" si="159"/>
        <v>45460</v>
      </c>
      <c r="CK805" s="17" t="str">
        <f t="shared" ca="1" si="166"/>
        <v>Mon</v>
      </c>
      <c r="CL805" s="118" cm="1">
        <f t="array" aca="1" ref="CL805" ca="1">IFERROR(INDEX($BO$6:$BV$6, $BN$6, MATCH($CK805, $BO$8:$BV$8, 0)), 0)</f>
        <v>0.28385416666666663</v>
      </c>
      <c r="CN805" s="150">
        <f t="shared" ca="1" si="163"/>
        <v>5</v>
      </c>
      <c r="CO805" s="118">
        <f ca="1">SUMIF($CN$9:$CN805, $CN805, $CL$9:$CL$9)</f>
        <v>153.28125</v>
      </c>
      <c r="CP805" s="140" t="str">
        <f ca="1">IFERROR(INDEX('Current Jobs'!$W$11:$W$510, MATCH($CN805, 'Current Jobs'!$T$11:$T$510, 0)), "")</f>
        <v/>
      </c>
      <c r="CQ805" s="17" t="str">
        <f t="shared" ca="1" si="158"/>
        <v/>
      </c>
      <c r="CR805" s="17" t="str">
        <f t="shared" ca="1" si="160"/>
        <v/>
      </c>
      <c r="CS805" s="17" t="str">
        <f t="shared" ca="1" si="168"/>
        <v/>
      </c>
      <c r="CT805" s="17" t="str">
        <f t="shared" ca="1" si="169"/>
        <v/>
      </c>
      <c r="CV805" s="118" t="str" cm="1">
        <f t="array" aca="1" ref="CV805" ca="1">IF($CN805&gt;$CV$6, "", IFERROR(INDEX($BO$4:$BV$4, $BN$4, MATCH($CK805, $BO$8:$BV$8, 0)), 0))</f>
        <v/>
      </c>
      <c r="CX805" s="118" t="str">
        <f t="shared" ca="1" si="167"/>
        <v/>
      </c>
    </row>
    <row r="806" spans="88:102" hidden="1" x14ac:dyDescent="0.25">
      <c r="CJ806" s="89">
        <f t="shared" ca="1" si="159"/>
        <v>45461</v>
      </c>
      <c r="CK806" s="17" t="str">
        <f t="shared" ca="1" si="166"/>
        <v>Tue</v>
      </c>
      <c r="CL806" s="118" cm="1">
        <f t="array" aca="1" ref="CL806" ca="1">IFERROR(INDEX($BO$6:$BV$6, $BN$6, MATCH($CK806, $BO$8:$BV$8, 0)), 0)</f>
        <v>0.28385416666666663</v>
      </c>
      <c r="CN806" s="150">
        <f t="shared" ca="1" si="163"/>
        <v>5</v>
      </c>
      <c r="CO806" s="118">
        <f ca="1">SUMIF($CN$9:$CN806, $CN806, $CL$9:$CL$9)</f>
        <v>153.56510416666666</v>
      </c>
      <c r="CP806" s="140" t="str">
        <f ca="1">IFERROR(INDEX('Current Jobs'!$W$11:$W$510, MATCH($CN806, 'Current Jobs'!$T$11:$T$510, 0)), "")</f>
        <v/>
      </c>
      <c r="CQ806" s="17" t="str">
        <f t="shared" ca="1" si="158"/>
        <v/>
      </c>
      <c r="CR806" s="17" t="str">
        <f t="shared" ca="1" si="160"/>
        <v/>
      </c>
      <c r="CS806" s="17" t="str">
        <f t="shared" ca="1" si="168"/>
        <v/>
      </c>
      <c r="CT806" s="17" t="str">
        <f t="shared" ca="1" si="169"/>
        <v/>
      </c>
      <c r="CV806" s="118" t="str" cm="1">
        <f t="array" aca="1" ref="CV806" ca="1">IF($CN806&gt;$CV$6, "", IFERROR(INDEX($BO$4:$BV$4, $BN$4, MATCH($CK806, $BO$8:$BV$8, 0)), 0))</f>
        <v/>
      </c>
      <c r="CX806" s="118" t="str">
        <f t="shared" ca="1" si="167"/>
        <v/>
      </c>
    </row>
    <row r="807" spans="88:102" hidden="1" x14ac:dyDescent="0.25">
      <c r="CJ807" s="89">
        <f t="shared" ca="1" si="159"/>
        <v>45462</v>
      </c>
      <c r="CK807" s="17" t="str">
        <f t="shared" ca="1" si="166"/>
        <v>Wed</v>
      </c>
      <c r="CL807" s="118" cm="1">
        <f t="array" aca="1" ref="CL807" ca="1">IFERROR(INDEX($BO$6:$BV$6, $BN$6, MATCH($CK807, $BO$8:$BV$8, 0)), 0)</f>
        <v>0.28385416666666663</v>
      </c>
      <c r="CN807" s="150">
        <f t="shared" ca="1" si="163"/>
        <v>5</v>
      </c>
      <c r="CO807" s="118">
        <f ca="1">SUMIF($CN$9:$CN807, $CN807, $CL$9:$CL$9)</f>
        <v>153.84895833333331</v>
      </c>
      <c r="CP807" s="140" t="str">
        <f ca="1">IFERROR(INDEX('Current Jobs'!$W$11:$W$510, MATCH($CN807, 'Current Jobs'!$T$11:$T$510, 0)), "")</f>
        <v/>
      </c>
      <c r="CQ807" s="17" t="str">
        <f t="shared" ca="1" si="158"/>
        <v/>
      </c>
      <c r="CR807" s="17" t="str">
        <f t="shared" ca="1" si="160"/>
        <v/>
      </c>
      <c r="CS807" s="17" t="str">
        <f t="shared" ca="1" si="168"/>
        <v/>
      </c>
      <c r="CT807" s="17" t="str">
        <f t="shared" ca="1" si="169"/>
        <v/>
      </c>
      <c r="CV807" s="118" t="str" cm="1">
        <f t="array" aca="1" ref="CV807" ca="1">IF($CN807&gt;$CV$6, "", IFERROR(INDEX($BO$4:$BV$4, $BN$4, MATCH($CK807, $BO$8:$BV$8, 0)), 0))</f>
        <v/>
      </c>
      <c r="CX807" s="118" t="str">
        <f t="shared" ca="1" si="167"/>
        <v/>
      </c>
    </row>
    <row r="808" spans="88:102" hidden="1" x14ac:dyDescent="0.25">
      <c r="CJ808" s="89">
        <f t="shared" ca="1" si="159"/>
        <v>45463</v>
      </c>
      <c r="CK808" s="17" t="str">
        <f t="shared" ca="1" si="166"/>
        <v>Thu</v>
      </c>
      <c r="CL808" s="118" cm="1">
        <f t="array" aca="1" ref="CL808" ca="1">IFERROR(INDEX($BO$6:$BV$6, $BN$6, MATCH($CK808, $BO$8:$BV$8, 0)), 0)</f>
        <v>0.28385416666666663</v>
      </c>
      <c r="CN808" s="150">
        <f t="shared" ca="1" si="163"/>
        <v>5</v>
      </c>
      <c r="CO808" s="118">
        <f ca="1">SUMIF($CN$9:$CN808, $CN808, $CL$9:$CL$9)</f>
        <v>154.13281249999997</v>
      </c>
      <c r="CP808" s="140" t="str">
        <f ca="1">IFERROR(INDEX('Current Jobs'!$W$11:$W$510, MATCH($CN808, 'Current Jobs'!$T$11:$T$510, 0)), "")</f>
        <v/>
      </c>
      <c r="CQ808" s="17" t="str">
        <f t="shared" ca="1" si="158"/>
        <v/>
      </c>
      <c r="CR808" s="17" t="str">
        <f t="shared" ca="1" si="160"/>
        <v/>
      </c>
      <c r="CS808" s="17" t="str">
        <f t="shared" ca="1" si="168"/>
        <v/>
      </c>
      <c r="CT808" s="17" t="str">
        <f t="shared" ca="1" si="169"/>
        <v/>
      </c>
      <c r="CV808" s="118" t="str" cm="1">
        <f t="array" aca="1" ref="CV808" ca="1">IF($CN808&gt;$CV$6, "", IFERROR(INDEX($BO$4:$BV$4, $BN$4, MATCH($CK808, $BO$8:$BV$8, 0)), 0))</f>
        <v/>
      </c>
      <c r="CX808" s="118" t="str">
        <f t="shared" ca="1" si="167"/>
        <v/>
      </c>
    </row>
    <row r="809" spans="88:102" hidden="1" x14ac:dyDescent="0.25">
      <c r="CJ809" s="89">
        <f t="shared" ca="1" si="159"/>
        <v>45464</v>
      </c>
      <c r="CK809" s="17" t="str">
        <f t="shared" ca="1" si="166"/>
        <v>Fri</v>
      </c>
      <c r="CL809" s="118" cm="1">
        <f t="array" aca="1" ref="CL809" ca="1">IFERROR(INDEX($BO$6:$BV$6, $BN$6, MATCH($CK809, $BO$8:$BV$8, 0)), 0)</f>
        <v>0.28385416666666663</v>
      </c>
      <c r="CN809" s="150">
        <f t="shared" ca="1" si="163"/>
        <v>5</v>
      </c>
      <c r="CO809" s="118">
        <f ca="1">SUMIF($CN$9:$CN809, $CN809, $CL$9:$CL$9)</f>
        <v>154.41666666666663</v>
      </c>
      <c r="CP809" s="140" t="str">
        <f ca="1">IFERROR(INDEX('Current Jobs'!$W$11:$W$510, MATCH($CN809, 'Current Jobs'!$T$11:$T$510, 0)), "")</f>
        <v/>
      </c>
      <c r="CQ809" s="17" t="str">
        <f t="shared" ca="1" si="158"/>
        <v/>
      </c>
      <c r="CR809" s="17" t="str">
        <f t="shared" ca="1" si="160"/>
        <v/>
      </c>
      <c r="CS809" s="17" t="str">
        <f t="shared" ca="1" si="168"/>
        <v/>
      </c>
      <c r="CT809" s="17" t="str">
        <f t="shared" ca="1" si="169"/>
        <v/>
      </c>
      <c r="CV809" s="118" t="str" cm="1">
        <f t="array" aca="1" ref="CV809" ca="1">IF($CN809&gt;$CV$6, "", IFERROR(INDEX($BO$4:$BV$4, $BN$4, MATCH($CK809, $BO$8:$BV$8, 0)), 0))</f>
        <v/>
      </c>
      <c r="CX809" s="118" t="str">
        <f t="shared" ca="1" si="167"/>
        <v/>
      </c>
    </row>
    <row r="810" spans="88:102" hidden="1" x14ac:dyDescent="0.25">
      <c r="CJ810" s="89">
        <f t="shared" ca="1" si="159"/>
        <v>45465</v>
      </c>
      <c r="CK810" s="17" t="str">
        <f t="shared" ca="1" si="166"/>
        <v>Sat</v>
      </c>
      <c r="CL810" s="118" cm="1">
        <f t="array" aca="1" ref="CL810" ca="1">IFERROR(INDEX($BO$6:$BV$6, $BN$6, MATCH($CK810, $BO$8:$BV$8, 0)), 0)</f>
        <v>0</v>
      </c>
      <c r="CN810" s="150">
        <f t="shared" ca="1" si="163"/>
        <v>5</v>
      </c>
      <c r="CO810" s="118">
        <f ca="1">SUMIF($CN$9:$CN810, $CN810, $CL$9:$CL$9)</f>
        <v>154.41666666666663</v>
      </c>
      <c r="CP810" s="140" t="str">
        <f ca="1">IFERROR(INDEX('Current Jobs'!$W$11:$W$510, MATCH($CN810, 'Current Jobs'!$T$11:$T$510, 0)), "")</f>
        <v/>
      </c>
      <c r="CQ810" s="17" t="str">
        <f t="shared" ca="1" si="158"/>
        <v/>
      </c>
      <c r="CR810" s="17" t="str">
        <f t="shared" ca="1" si="160"/>
        <v/>
      </c>
      <c r="CS810" s="17" t="str">
        <f t="shared" ca="1" si="168"/>
        <v/>
      </c>
      <c r="CT810" s="17" t="str">
        <f t="shared" ca="1" si="169"/>
        <v/>
      </c>
      <c r="CV810" s="118" t="str" cm="1">
        <f t="array" aca="1" ref="CV810" ca="1">IF($CN810&gt;$CV$6, "", IFERROR(INDEX($BO$4:$BV$4, $BN$4, MATCH($CK810, $BO$8:$BV$8, 0)), 0))</f>
        <v/>
      </c>
      <c r="CX810" s="118" t="str">
        <f t="shared" ca="1" si="167"/>
        <v/>
      </c>
    </row>
    <row r="811" spans="88:102" hidden="1" x14ac:dyDescent="0.25">
      <c r="CJ811" s="89">
        <f t="shared" ca="1" si="159"/>
        <v>45466</v>
      </c>
      <c r="CK811" s="17" t="str">
        <f t="shared" ca="1" si="166"/>
        <v>Sun</v>
      </c>
      <c r="CL811" s="118" cm="1">
        <f t="array" aca="1" ref="CL811" ca="1">IFERROR(INDEX($BO$6:$BV$6, $BN$6, MATCH($CK811, $BO$8:$BV$8, 0)), 0)</f>
        <v>0</v>
      </c>
      <c r="CN811" s="150">
        <f t="shared" ca="1" si="163"/>
        <v>5</v>
      </c>
      <c r="CO811" s="118">
        <f ca="1">SUMIF($CN$9:$CN811, $CN811, $CL$9:$CL$9)</f>
        <v>154.41666666666663</v>
      </c>
      <c r="CP811" s="140" t="str">
        <f ca="1">IFERROR(INDEX('Current Jobs'!$W$11:$W$510, MATCH($CN811, 'Current Jobs'!$T$11:$T$510, 0)), "")</f>
        <v/>
      </c>
      <c r="CQ811" s="17" t="str">
        <f t="shared" ca="1" si="158"/>
        <v/>
      </c>
      <c r="CR811" s="17" t="str">
        <f t="shared" ca="1" si="160"/>
        <v/>
      </c>
      <c r="CS811" s="17" t="str">
        <f t="shared" ca="1" si="168"/>
        <v/>
      </c>
      <c r="CT811" s="17" t="str">
        <f t="shared" ca="1" si="169"/>
        <v/>
      </c>
      <c r="CV811" s="118" t="str" cm="1">
        <f t="array" aca="1" ref="CV811" ca="1">IF($CN811&gt;$CV$6, "", IFERROR(INDEX($BO$4:$BV$4, $BN$4, MATCH($CK811, $BO$8:$BV$8, 0)), 0))</f>
        <v/>
      </c>
      <c r="CX811" s="118" t="str">
        <f t="shared" ca="1" si="167"/>
        <v/>
      </c>
    </row>
    <row r="812" spans="88:102" hidden="1" x14ac:dyDescent="0.25">
      <c r="CJ812" s="89">
        <f t="shared" ca="1" si="159"/>
        <v>45467</v>
      </c>
      <c r="CK812" s="17" t="str">
        <f t="shared" ca="1" si="166"/>
        <v>Mon</v>
      </c>
      <c r="CL812" s="118" cm="1">
        <f t="array" aca="1" ref="CL812" ca="1">IFERROR(INDEX($BO$6:$BV$6, $BN$6, MATCH($CK812, $BO$8:$BV$8, 0)), 0)</f>
        <v>0.28385416666666663</v>
      </c>
      <c r="CN812" s="150">
        <f t="shared" ca="1" si="163"/>
        <v>5</v>
      </c>
      <c r="CO812" s="118">
        <f ca="1">SUMIF($CN$9:$CN812, $CN812, $CL$9:$CL$9)</f>
        <v>154.70052083333329</v>
      </c>
      <c r="CP812" s="140" t="str">
        <f ca="1">IFERROR(INDEX('Current Jobs'!$W$11:$W$510, MATCH($CN812, 'Current Jobs'!$T$11:$T$510, 0)), "")</f>
        <v/>
      </c>
      <c r="CQ812" s="17" t="str">
        <f t="shared" ca="1" si="158"/>
        <v/>
      </c>
      <c r="CR812" s="17" t="str">
        <f t="shared" ca="1" si="160"/>
        <v/>
      </c>
      <c r="CS812" s="17" t="str">
        <f t="shared" ca="1" si="168"/>
        <v/>
      </c>
      <c r="CT812" s="17" t="str">
        <f t="shared" ca="1" si="169"/>
        <v/>
      </c>
      <c r="CV812" s="118" t="str" cm="1">
        <f t="array" aca="1" ref="CV812" ca="1">IF($CN812&gt;$CV$6, "", IFERROR(INDEX($BO$4:$BV$4, $BN$4, MATCH($CK812, $BO$8:$BV$8, 0)), 0))</f>
        <v/>
      </c>
      <c r="CX812" s="118" t="str">
        <f t="shared" ca="1" si="167"/>
        <v/>
      </c>
    </row>
    <row r="813" spans="88:102" hidden="1" x14ac:dyDescent="0.25">
      <c r="CJ813" s="89">
        <f t="shared" ca="1" si="159"/>
        <v>45468</v>
      </c>
      <c r="CK813" s="17" t="str">
        <f t="shared" ca="1" si="166"/>
        <v>Tue</v>
      </c>
      <c r="CL813" s="118" cm="1">
        <f t="array" aca="1" ref="CL813" ca="1">IFERROR(INDEX($BO$6:$BV$6, $BN$6, MATCH($CK813, $BO$8:$BV$8, 0)), 0)</f>
        <v>0.28385416666666663</v>
      </c>
      <c r="CN813" s="150">
        <f t="shared" ca="1" si="163"/>
        <v>5</v>
      </c>
      <c r="CO813" s="118">
        <f ca="1">SUMIF($CN$9:$CN813, $CN813, $CL$9:$CL$9)</f>
        <v>154.98437499999994</v>
      </c>
      <c r="CP813" s="140" t="str">
        <f ca="1">IFERROR(INDEX('Current Jobs'!$W$11:$W$510, MATCH($CN813, 'Current Jobs'!$T$11:$T$510, 0)), "")</f>
        <v/>
      </c>
      <c r="CQ813" s="17" t="str">
        <f t="shared" ca="1" si="158"/>
        <v/>
      </c>
      <c r="CR813" s="17" t="str">
        <f t="shared" ca="1" si="160"/>
        <v/>
      </c>
      <c r="CS813" s="17" t="str">
        <f t="shared" ca="1" si="168"/>
        <v/>
      </c>
      <c r="CT813" s="17" t="str">
        <f t="shared" ca="1" si="169"/>
        <v/>
      </c>
      <c r="CV813" s="118" t="str" cm="1">
        <f t="array" aca="1" ref="CV813" ca="1">IF($CN813&gt;$CV$6, "", IFERROR(INDEX($BO$4:$BV$4, $BN$4, MATCH($CK813, $BO$8:$BV$8, 0)), 0))</f>
        <v/>
      </c>
      <c r="CX813" s="118" t="str">
        <f t="shared" ca="1" si="167"/>
        <v/>
      </c>
    </row>
    <row r="814" spans="88:102" hidden="1" x14ac:dyDescent="0.25">
      <c r="CJ814" s="89">
        <f t="shared" ca="1" si="159"/>
        <v>45469</v>
      </c>
      <c r="CK814" s="17" t="str">
        <f t="shared" ca="1" si="166"/>
        <v>Wed</v>
      </c>
      <c r="CL814" s="118" cm="1">
        <f t="array" aca="1" ref="CL814" ca="1">IFERROR(INDEX($BO$6:$BV$6, $BN$6, MATCH($CK814, $BO$8:$BV$8, 0)), 0)</f>
        <v>0.28385416666666663</v>
      </c>
      <c r="CN814" s="150">
        <f t="shared" ca="1" si="163"/>
        <v>5</v>
      </c>
      <c r="CO814" s="118">
        <f ca="1">SUMIF($CN$9:$CN814, $CN814, $CL$9:$CL$9)</f>
        <v>155.2682291666666</v>
      </c>
      <c r="CP814" s="140" t="str">
        <f ca="1">IFERROR(INDEX('Current Jobs'!$W$11:$W$510, MATCH($CN814, 'Current Jobs'!$T$11:$T$510, 0)), "")</f>
        <v/>
      </c>
      <c r="CQ814" s="17" t="str">
        <f t="shared" ca="1" si="158"/>
        <v/>
      </c>
      <c r="CR814" s="17" t="str">
        <f t="shared" ca="1" si="160"/>
        <v/>
      </c>
      <c r="CS814" s="17" t="str">
        <f t="shared" ca="1" si="168"/>
        <v/>
      </c>
      <c r="CT814" s="17" t="str">
        <f t="shared" ca="1" si="169"/>
        <v/>
      </c>
      <c r="CV814" s="118" t="str" cm="1">
        <f t="array" aca="1" ref="CV814" ca="1">IF($CN814&gt;$CV$6, "", IFERROR(INDEX($BO$4:$BV$4, $BN$4, MATCH($CK814, $BO$8:$BV$8, 0)), 0))</f>
        <v/>
      </c>
      <c r="CX814" s="118" t="str">
        <f t="shared" ca="1" si="167"/>
        <v/>
      </c>
    </row>
    <row r="815" spans="88:102" hidden="1" x14ac:dyDescent="0.25">
      <c r="CJ815" s="89">
        <f t="shared" ca="1" si="159"/>
        <v>45470</v>
      </c>
      <c r="CK815" s="17" t="str">
        <f t="shared" ca="1" si="166"/>
        <v>Thu</v>
      </c>
      <c r="CL815" s="118" cm="1">
        <f t="array" aca="1" ref="CL815" ca="1">IFERROR(INDEX($BO$6:$BV$6, $BN$6, MATCH($CK815, $BO$8:$BV$8, 0)), 0)</f>
        <v>0.28385416666666663</v>
      </c>
      <c r="CN815" s="150">
        <f t="shared" ca="1" si="163"/>
        <v>5</v>
      </c>
      <c r="CO815" s="118">
        <f ca="1">SUMIF($CN$9:$CN815, $CN815, $CL$9:$CL$9)</f>
        <v>155.55208333333326</v>
      </c>
      <c r="CP815" s="140" t="str">
        <f ca="1">IFERROR(INDEX('Current Jobs'!$W$11:$W$510, MATCH($CN815, 'Current Jobs'!$T$11:$T$510, 0)), "")</f>
        <v/>
      </c>
      <c r="CQ815" s="17" t="str">
        <f t="shared" ca="1" si="158"/>
        <v/>
      </c>
      <c r="CR815" s="17" t="str">
        <f t="shared" ca="1" si="160"/>
        <v/>
      </c>
      <c r="CS815" s="17" t="str">
        <f t="shared" ca="1" si="168"/>
        <v/>
      </c>
      <c r="CT815" s="17" t="str">
        <f t="shared" ca="1" si="169"/>
        <v/>
      </c>
      <c r="CV815" s="118" t="str" cm="1">
        <f t="array" aca="1" ref="CV815" ca="1">IF($CN815&gt;$CV$6, "", IFERROR(INDEX($BO$4:$BV$4, $BN$4, MATCH($CK815, $BO$8:$BV$8, 0)), 0))</f>
        <v/>
      </c>
      <c r="CX815" s="118" t="str">
        <f t="shared" ca="1" si="167"/>
        <v/>
      </c>
    </row>
    <row r="816" spans="88:102" hidden="1" x14ac:dyDescent="0.25">
      <c r="CJ816" s="89">
        <f t="shared" ca="1" si="159"/>
        <v>45471</v>
      </c>
      <c r="CK816" s="17" t="str">
        <f t="shared" ca="1" si="166"/>
        <v>Fri</v>
      </c>
      <c r="CL816" s="118" cm="1">
        <f t="array" aca="1" ref="CL816" ca="1">IFERROR(INDEX($BO$6:$BV$6, $BN$6, MATCH($CK816, $BO$8:$BV$8, 0)), 0)</f>
        <v>0.28385416666666663</v>
      </c>
      <c r="CN816" s="150">
        <f t="shared" ca="1" si="163"/>
        <v>5</v>
      </c>
      <c r="CO816" s="118">
        <f ca="1">SUMIF($CN$9:$CN816, $CN816, $CL$9:$CL$9)</f>
        <v>155.83593749999991</v>
      </c>
      <c r="CP816" s="140" t="str">
        <f ca="1">IFERROR(INDEX('Current Jobs'!$W$11:$W$510, MATCH($CN816, 'Current Jobs'!$T$11:$T$510, 0)), "")</f>
        <v/>
      </c>
      <c r="CQ816" s="17" t="str">
        <f t="shared" ca="1" si="158"/>
        <v/>
      </c>
      <c r="CR816" s="17" t="str">
        <f t="shared" ca="1" si="160"/>
        <v/>
      </c>
      <c r="CS816" s="17" t="str">
        <f t="shared" ca="1" si="168"/>
        <v/>
      </c>
      <c r="CT816" s="17" t="str">
        <f t="shared" ca="1" si="169"/>
        <v/>
      </c>
      <c r="CV816" s="118" t="str" cm="1">
        <f t="array" aca="1" ref="CV816" ca="1">IF($CN816&gt;$CV$6, "", IFERROR(INDEX($BO$4:$BV$4, $BN$4, MATCH($CK816, $BO$8:$BV$8, 0)), 0))</f>
        <v/>
      </c>
      <c r="CX816" s="118" t="str">
        <f t="shared" ca="1" si="167"/>
        <v/>
      </c>
    </row>
    <row r="817" spans="88:102" hidden="1" x14ac:dyDescent="0.25">
      <c r="CJ817" s="89">
        <f t="shared" ca="1" si="159"/>
        <v>45472</v>
      </c>
      <c r="CK817" s="17" t="str">
        <f t="shared" ca="1" si="166"/>
        <v>Sat</v>
      </c>
      <c r="CL817" s="118" cm="1">
        <f t="array" aca="1" ref="CL817" ca="1">IFERROR(INDEX($BO$6:$BV$6, $BN$6, MATCH($CK817, $BO$8:$BV$8, 0)), 0)</f>
        <v>0</v>
      </c>
      <c r="CN817" s="150">
        <f t="shared" ca="1" si="163"/>
        <v>5</v>
      </c>
      <c r="CO817" s="118">
        <f ca="1">SUMIF($CN$9:$CN817, $CN817, $CL$9:$CL$9)</f>
        <v>155.83593749999991</v>
      </c>
      <c r="CP817" s="140" t="str">
        <f ca="1">IFERROR(INDEX('Current Jobs'!$W$11:$W$510, MATCH($CN817, 'Current Jobs'!$T$11:$T$510, 0)), "")</f>
        <v/>
      </c>
      <c r="CQ817" s="17" t="str">
        <f t="shared" ca="1" si="158"/>
        <v/>
      </c>
      <c r="CR817" s="17" t="str">
        <f t="shared" ca="1" si="160"/>
        <v/>
      </c>
      <c r="CS817" s="17" t="str">
        <f t="shared" ca="1" si="168"/>
        <v/>
      </c>
      <c r="CT817" s="17" t="str">
        <f t="shared" ca="1" si="169"/>
        <v/>
      </c>
      <c r="CV817" s="118" t="str" cm="1">
        <f t="array" aca="1" ref="CV817" ca="1">IF($CN817&gt;$CV$6, "", IFERROR(INDEX($BO$4:$BV$4, $BN$4, MATCH($CK817, $BO$8:$BV$8, 0)), 0))</f>
        <v/>
      </c>
      <c r="CX817" s="118" t="str">
        <f t="shared" ca="1" si="167"/>
        <v/>
      </c>
    </row>
    <row r="818" spans="88:102" hidden="1" x14ac:dyDescent="0.25">
      <c r="CJ818" s="89">
        <f t="shared" ca="1" si="159"/>
        <v>45473</v>
      </c>
      <c r="CK818" s="17" t="str">
        <f t="shared" ca="1" si="166"/>
        <v>Sun</v>
      </c>
      <c r="CL818" s="118" cm="1">
        <f t="array" aca="1" ref="CL818" ca="1">IFERROR(INDEX($BO$6:$BV$6, $BN$6, MATCH($CK818, $BO$8:$BV$8, 0)), 0)</f>
        <v>0</v>
      </c>
      <c r="CN818" s="150">
        <f t="shared" ca="1" si="163"/>
        <v>5</v>
      </c>
      <c r="CO818" s="118">
        <f ca="1">SUMIF($CN$9:$CN818, $CN818, $CL$9:$CL$9)</f>
        <v>155.83593749999991</v>
      </c>
      <c r="CP818" s="140" t="str">
        <f ca="1">IFERROR(INDEX('Current Jobs'!$W$11:$W$510, MATCH($CN818, 'Current Jobs'!$T$11:$T$510, 0)), "")</f>
        <v/>
      </c>
      <c r="CQ818" s="17" t="str">
        <f t="shared" ca="1" si="158"/>
        <v/>
      </c>
      <c r="CR818" s="17" t="str">
        <f t="shared" ca="1" si="160"/>
        <v/>
      </c>
      <c r="CS818" s="17" t="str">
        <f t="shared" ca="1" si="168"/>
        <v/>
      </c>
      <c r="CT818" s="17" t="str">
        <f t="shared" ca="1" si="169"/>
        <v/>
      </c>
      <c r="CV818" s="118" t="str" cm="1">
        <f t="array" aca="1" ref="CV818" ca="1">IF($CN818&gt;$CV$6, "", IFERROR(INDEX($BO$4:$BV$4, $BN$4, MATCH($CK818, $BO$8:$BV$8, 0)), 0))</f>
        <v/>
      </c>
      <c r="CX818" s="118" t="str">
        <f t="shared" ca="1" si="167"/>
        <v/>
      </c>
    </row>
    <row r="819" spans="88:102" hidden="1" x14ac:dyDescent="0.25">
      <c r="CJ819" s="89">
        <f t="shared" ca="1" si="159"/>
        <v>45474</v>
      </c>
      <c r="CK819" s="17" t="str">
        <f t="shared" ca="1" si="166"/>
        <v>Mon</v>
      </c>
      <c r="CL819" s="118" cm="1">
        <f t="array" aca="1" ref="CL819" ca="1">IFERROR(INDEX($BO$6:$BV$6, $BN$6, MATCH($CK819, $BO$8:$BV$8, 0)), 0)</f>
        <v>0.28385416666666663</v>
      </c>
      <c r="CN819" s="150">
        <f t="shared" ca="1" si="163"/>
        <v>5</v>
      </c>
      <c r="CO819" s="118">
        <f ca="1">SUMIF($CN$9:$CN819, $CN819, $CL$9:$CL$9)</f>
        <v>156.11979166666657</v>
      </c>
      <c r="CP819" s="140" t="str">
        <f ca="1">IFERROR(INDEX('Current Jobs'!$W$11:$W$510, MATCH($CN819, 'Current Jobs'!$T$11:$T$510, 0)), "")</f>
        <v/>
      </c>
      <c r="CQ819" s="17" t="str">
        <f t="shared" ca="1" si="158"/>
        <v/>
      </c>
      <c r="CR819" s="17" t="str">
        <f t="shared" ca="1" si="160"/>
        <v/>
      </c>
      <c r="CS819" s="17" t="str">
        <f t="shared" ca="1" si="168"/>
        <v/>
      </c>
      <c r="CT819" s="17" t="str">
        <f t="shared" ca="1" si="169"/>
        <v/>
      </c>
      <c r="CV819" s="118" t="str" cm="1">
        <f t="array" aca="1" ref="CV819" ca="1">IF($CN819&gt;$CV$6, "", IFERROR(INDEX($BO$4:$BV$4, $BN$4, MATCH($CK819, $BO$8:$BV$8, 0)), 0))</f>
        <v/>
      </c>
      <c r="CX819" s="118" t="str">
        <f t="shared" ca="1" si="167"/>
        <v/>
      </c>
    </row>
    <row r="820" spans="88:102" hidden="1" x14ac:dyDescent="0.25">
      <c r="CJ820" s="89">
        <f t="shared" ca="1" si="159"/>
        <v>45475</v>
      </c>
      <c r="CK820" s="17" t="str">
        <f t="shared" ca="1" si="166"/>
        <v>Tue</v>
      </c>
      <c r="CL820" s="118" cm="1">
        <f t="array" aca="1" ref="CL820" ca="1">IFERROR(INDEX($BO$6:$BV$6, $BN$6, MATCH($CK820, $BO$8:$BV$8, 0)), 0)</f>
        <v>0.28385416666666663</v>
      </c>
      <c r="CN820" s="150">
        <f t="shared" ca="1" si="163"/>
        <v>5</v>
      </c>
      <c r="CO820" s="118">
        <f ca="1">SUMIF($CN$9:$CN820, $CN820, $CL$9:$CL$9)</f>
        <v>156.40364583333323</v>
      </c>
      <c r="CP820" s="140" t="str">
        <f ca="1">IFERROR(INDEX('Current Jobs'!$W$11:$W$510, MATCH($CN820, 'Current Jobs'!$T$11:$T$510, 0)), "")</f>
        <v/>
      </c>
      <c r="CQ820" s="17" t="str">
        <f t="shared" ca="1" si="158"/>
        <v/>
      </c>
      <c r="CR820" s="17" t="str">
        <f t="shared" ca="1" si="160"/>
        <v/>
      </c>
      <c r="CS820" s="17" t="str">
        <f t="shared" ca="1" si="168"/>
        <v/>
      </c>
      <c r="CT820" s="17" t="str">
        <f t="shared" ca="1" si="169"/>
        <v/>
      </c>
      <c r="CV820" s="118" t="str" cm="1">
        <f t="array" aca="1" ref="CV820" ca="1">IF($CN820&gt;$CV$6, "", IFERROR(INDEX($BO$4:$BV$4, $BN$4, MATCH($CK820, $BO$8:$BV$8, 0)), 0))</f>
        <v/>
      </c>
      <c r="CX820" s="118" t="str">
        <f t="shared" ca="1" si="167"/>
        <v/>
      </c>
    </row>
    <row r="821" spans="88:102" hidden="1" x14ac:dyDescent="0.25">
      <c r="CJ821" s="89">
        <f t="shared" ca="1" si="159"/>
        <v>45476</v>
      </c>
      <c r="CK821" s="17" t="str">
        <f t="shared" ca="1" si="166"/>
        <v>Wed</v>
      </c>
      <c r="CL821" s="118" cm="1">
        <f t="array" aca="1" ref="CL821" ca="1">IFERROR(INDEX($BO$6:$BV$6, $BN$6, MATCH($CK821, $BO$8:$BV$8, 0)), 0)</f>
        <v>0.28385416666666663</v>
      </c>
      <c r="CN821" s="150">
        <f t="shared" ca="1" si="163"/>
        <v>5</v>
      </c>
      <c r="CO821" s="118">
        <f ca="1">SUMIF($CN$9:$CN821, $CN821, $CL$9:$CL$9)</f>
        <v>156.68749999999989</v>
      </c>
      <c r="CP821" s="140" t="str">
        <f ca="1">IFERROR(INDEX('Current Jobs'!$W$11:$W$510, MATCH($CN821, 'Current Jobs'!$T$11:$T$510, 0)), "")</f>
        <v/>
      </c>
      <c r="CQ821" s="17" t="str">
        <f t="shared" ca="1" si="158"/>
        <v/>
      </c>
      <c r="CR821" s="17" t="str">
        <f t="shared" ca="1" si="160"/>
        <v/>
      </c>
      <c r="CS821" s="17" t="str">
        <f t="shared" ca="1" si="168"/>
        <v/>
      </c>
      <c r="CT821" s="17" t="str">
        <f t="shared" ca="1" si="169"/>
        <v/>
      </c>
      <c r="CV821" s="118" t="str" cm="1">
        <f t="array" aca="1" ref="CV821" ca="1">IF($CN821&gt;$CV$6, "", IFERROR(INDEX($BO$4:$BV$4, $BN$4, MATCH($CK821, $BO$8:$BV$8, 0)), 0))</f>
        <v/>
      </c>
      <c r="CX821" s="118" t="str">
        <f t="shared" ca="1" si="167"/>
        <v/>
      </c>
    </row>
    <row r="822" spans="88:102" hidden="1" x14ac:dyDescent="0.25">
      <c r="CJ822" s="89">
        <f t="shared" ca="1" si="159"/>
        <v>45477</v>
      </c>
      <c r="CK822" s="17" t="str">
        <f t="shared" ca="1" si="166"/>
        <v>Thu</v>
      </c>
      <c r="CL822" s="118" cm="1">
        <f t="array" aca="1" ref="CL822" ca="1">IFERROR(INDEX($BO$6:$BV$6, $BN$6, MATCH($CK822, $BO$8:$BV$8, 0)), 0)</f>
        <v>0.28385416666666663</v>
      </c>
      <c r="CN822" s="150">
        <f t="shared" ca="1" si="163"/>
        <v>5</v>
      </c>
      <c r="CO822" s="118">
        <f ca="1">SUMIF($CN$9:$CN822, $CN822, $CL$9:$CL$9)</f>
        <v>156.97135416666654</v>
      </c>
      <c r="CP822" s="140" t="str">
        <f ca="1">IFERROR(INDEX('Current Jobs'!$W$11:$W$510, MATCH($CN822, 'Current Jobs'!$T$11:$T$510, 0)), "")</f>
        <v/>
      </c>
      <c r="CQ822" s="17" t="str">
        <f t="shared" ca="1" si="158"/>
        <v/>
      </c>
      <c r="CR822" s="17" t="str">
        <f t="shared" ca="1" si="160"/>
        <v/>
      </c>
      <c r="CS822" s="17" t="str">
        <f t="shared" ca="1" si="168"/>
        <v/>
      </c>
      <c r="CT822" s="17" t="str">
        <f t="shared" ca="1" si="169"/>
        <v/>
      </c>
      <c r="CV822" s="118" t="str" cm="1">
        <f t="array" aca="1" ref="CV822" ca="1">IF($CN822&gt;$CV$6, "", IFERROR(INDEX($BO$4:$BV$4, $BN$4, MATCH($CK822, $BO$8:$BV$8, 0)), 0))</f>
        <v/>
      </c>
      <c r="CX822" s="118" t="str">
        <f t="shared" ca="1" si="167"/>
        <v/>
      </c>
    </row>
    <row r="823" spans="88:102" hidden="1" x14ac:dyDescent="0.25">
      <c r="CJ823" s="89">
        <f t="shared" ca="1" si="159"/>
        <v>45478</v>
      </c>
      <c r="CK823" s="17" t="str">
        <f t="shared" ca="1" si="166"/>
        <v>Fri</v>
      </c>
      <c r="CL823" s="118" cm="1">
        <f t="array" aca="1" ref="CL823" ca="1">IFERROR(INDEX($BO$6:$BV$6, $BN$6, MATCH($CK823, $BO$8:$BV$8, 0)), 0)</f>
        <v>0.28385416666666663</v>
      </c>
      <c r="CN823" s="150">
        <f t="shared" ca="1" si="163"/>
        <v>5</v>
      </c>
      <c r="CO823" s="118">
        <f ca="1">SUMIF($CN$9:$CN823, $CN823, $CL$9:$CL$9)</f>
        <v>157.2552083333332</v>
      </c>
      <c r="CP823" s="140" t="str">
        <f ca="1">IFERROR(INDEX('Current Jobs'!$W$11:$W$510, MATCH($CN823, 'Current Jobs'!$T$11:$T$510, 0)), "")</f>
        <v/>
      </c>
      <c r="CQ823" s="17" t="str">
        <f t="shared" ca="1" si="158"/>
        <v/>
      </c>
      <c r="CR823" s="17" t="str">
        <f t="shared" ca="1" si="160"/>
        <v/>
      </c>
      <c r="CS823" s="17" t="str">
        <f t="shared" ca="1" si="168"/>
        <v/>
      </c>
      <c r="CT823" s="17" t="str">
        <f t="shared" ca="1" si="169"/>
        <v/>
      </c>
      <c r="CV823" s="118" t="str" cm="1">
        <f t="array" aca="1" ref="CV823" ca="1">IF($CN823&gt;$CV$6, "", IFERROR(INDEX($BO$4:$BV$4, $BN$4, MATCH($CK823, $BO$8:$BV$8, 0)), 0))</f>
        <v/>
      </c>
      <c r="CX823" s="118" t="str">
        <f t="shared" ca="1" si="167"/>
        <v/>
      </c>
    </row>
    <row r="824" spans="88:102" hidden="1" x14ac:dyDescent="0.25">
      <c r="CJ824" s="89">
        <f t="shared" ca="1" si="159"/>
        <v>45479</v>
      </c>
      <c r="CK824" s="17" t="str">
        <f t="shared" ca="1" si="166"/>
        <v>Sat</v>
      </c>
      <c r="CL824" s="118" cm="1">
        <f t="array" aca="1" ref="CL824" ca="1">IFERROR(INDEX($BO$6:$BV$6, $BN$6, MATCH($CK824, $BO$8:$BV$8, 0)), 0)</f>
        <v>0</v>
      </c>
      <c r="CN824" s="150">
        <f t="shared" ca="1" si="163"/>
        <v>5</v>
      </c>
      <c r="CO824" s="118">
        <f ca="1">SUMIF($CN$9:$CN824, $CN824, $CL$9:$CL$9)</f>
        <v>157.2552083333332</v>
      </c>
      <c r="CP824" s="140" t="str">
        <f ca="1">IFERROR(INDEX('Current Jobs'!$W$11:$W$510, MATCH($CN824, 'Current Jobs'!$T$11:$T$510, 0)), "")</f>
        <v/>
      </c>
      <c r="CQ824" s="17" t="str">
        <f t="shared" ca="1" si="158"/>
        <v/>
      </c>
      <c r="CR824" s="17" t="str">
        <f t="shared" ca="1" si="160"/>
        <v/>
      </c>
      <c r="CS824" s="17" t="str">
        <f t="shared" ca="1" si="168"/>
        <v/>
      </c>
      <c r="CT824" s="17" t="str">
        <f t="shared" ca="1" si="169"/>
        <v/>
      </c>
      <c r="CV824" s="118" t="str" cm="1">
        <f t="array" aca="1" ref="CV824" ca="1">IF($CN824&gt;$CV$6, "", IFERROR(INDEX($BO$4:$BV$4, $BN$4, MATCH($CK824, $BO$8:$BV$8, 0)), 0))</f>
        <v/>
      </c>
      <c r="CX824" s="118" t="str">
        <f t="shared" ca="1" si="167"/>
        <v/>
      </c>
    </row>
    <row r="825" spans="88:102" hidden="1" x14ac:dyDescent="0.25">
      <c r="CJ825" s="89">
        <f t="shared" ca="1" si="159"/>
        <v>45480</v>
      </c>
      <c r="CK825" s="17" t="str">
        <f t="shared" ca="1" si="166"/>
        <v>Sun</v>
      </c>
      <c r="CL825" s="118" cm="1">
        <f t="array" aca="1" ref="CL825" ca="1">IFERROR(INDEX($BO$6:$BV$6, $BN$6, MATCH($CK825, $BO$8:$BV$8, 0)), 0)</f>
        <v>0</v>
      </c>
      <c r="CN825" s="150">
        <f t="shared" ca="1" si="163"/>
        <v>5</v>
      </c>
      <c r="CO825" s="118">
        <f ca="1">SUMIF($CN$9:$CN825, $CN825, $CL$9:$CL$9)</f>
        <v>157.2552083333332</v>
      </c>
      <c r="CP825" s="140" t="str">
        <f ca="1">IFERROR(INDEX('Current Jobs'!$W$11:$W$510, MATCH($CN825, 'Current Jobs'!$T$11:$T$510, 0)), "")</f>
        <v/>
      </c>
      <c r="CQ825" s="17" t="str">
        <f t="shared" ca="1" si="158"/>
        <v/>
      </c>
      <c r="CR825" s="17" t="str">
        <f t="shared" ca="1" si="160"/>
        <v/>
      </c>
      <c r="CS825" s="17" t="str">
        <f t="shared" ca="1" si="168"/>
        <v/>
      </c>
      <c r="CT825" s="17" t="str">
        <f t="shared" ca="1" si="169"/>
        <v/>
      </c>
      <c r="CV825" s="118" t="str" cm="1">
        <f t="array" aca="1" ref="CV825" ca="1">IF($CN825&gt;$CV$6, "", IFERROR(INDEX($BO$4:$BV$4, $BN$4, MATCH($CK825, $BO$8:$BV$8, 0)), 0))</f>
        <v/>
      </c>
      <c r="CX825" s="118" t="str">
        <f t="shared" ca="1" si="167"/>
        <v/>
      </c>
    </row>
    <row r="826" spans="88:102" hidden="1" x14ac:dyDescent="0.25">
      <c r="CJ826" s="89">
        <f t="shared" ca="1" si="159"/>
        <v>45481</v>
      </c>
      <c r="CK826" s="17" t="str">
        <f t="shared" ca="1" si="166"/>
        <v>Mon</v>
      </c>
      <c r="CL826" s="118" cm="1">
        <f t="array" aca="1" ref="CL826" ca="1">IFERROR(INDEX($BO$6:$BV$6, $BN$6, MATCH($CK826, $BO$8:$BV$8, 0)), 0)</f>
        <v>0.28385416666666663</v>
      </c>
      <c r="CN826" s="150">
        <f t="shared" ca="1" si="163"/>
        <v>5</v>
      </c>
      <c r="CO826" s="118">
        <f ca="1">SUMIF($CN$9:$CN826, $CN826, $CL$9:$CL$9)</f>
        <v>157.53906249999986</v>
      </c>
      <c r="CP826" s="140" t="str">
        <f ca="1">IFERROR(INDEX('Current Jobs'!$W$11:$W$510, MATCH($CN826, 'Current Jobs'!$T$11:$T$510, 0)), "")</f>
        <v/>
      </c>
      <c r="CQ826" s="17" t="str">
        <f t="shared" ca="1" si="158"/>
        <v/>
      </c>
      <c r="CR826" s="17" t="str">
        <f t="shared" ca="1" si="160"/>
        <v/>
      </c>
      <c r="CS826" s="17" t="str">
        <f t="shared" ca="1" si="168"/>
        <v/>
      </c>
      <c r="CT826" s="17" t="str">
        <f t="shared" ca="1" si="169"/>
        <v/>
      </c>
      <c r="CV826" s="118" t="str" cm="1">
        <f t="array" aca="1" ref="CV826" ca="1">IF($CN826&gt;$CV$6, "", IFERROR(INDEX($BO$4:$BV$4, $BN$4, MATCH($CK826, $BO$8:$BV$8, 0)), 0))</f>
        <v/>
      </c>
      <c r="CX826" s="118" t="str">
        <f t="shared" ca="1" si="167"/>
        <v/>
      </c>
    </row>
    <row r="827" spans="88:102" hidden="1" x14ac:dyDescent="0.25">
      <c r="CJ827" s="89">
        <f t="shared" ca="1" si="159"/>
        <v>45482</v>
      </c>
      <c r="CK827" s="17" t="str">
        <f t="shared" ca="1" si="166"/>
        <v>Tue</v>
      </c>
      <c r="CL827" s="118" cm="1">
        <f t="array" aca="1" ref="CL827" ca="1">IFERROR(INDEX($BO$6:$BV$6, $BN$6, MATCH($CK827, $BO$8:$BV$8, 0)), 0)</f>
        <v>0.28385416666666663</v>
      </c>
      <c r="CN827" s="150">
        <f t="shared" ca="1" si="163"/>
        <v>5</v>
      </c>
      <c r="CO827" s="118">
        <f ca="1">SUMIF($CN$9:$CN827, $CN827, $CL$9:$CL$9)</f>
        <v>157.82291666666652</v>
      </c>
      <c r="CP827" s="140" t="str">
        <f ca="1">IFERROR(INDEX('Current Jobs'!$W$11:$W$510, MATCH($CN827, 'Current Jobs'!$T$11:$T$510, 0)), "")</f>
        <v/>
      </c>
      <c r="CQ827" s="17" t="str">
        <f t="shared" ca="1" si="158"/>
        <v/>
      </c>
      <c r="CR827" s="17" t="str">
        <f t="shared" ca="1" si="160"/>
        <v/>
      </c>
      <c r="CS827" s="17" t="str">
        <f t="shared" ca="1" si="168"/>
        <v/>
      </c>
      <c r="CT827" s="17" t="str">
        <f t="shared" ca="1" si="169"/>
        <v/>
      </c>
      <c r="CV827" s="118" t="str" cm="1">
        <f t="array" aca="1" ref="CV827" ca="1">IF($CN827&gt;$CV$6, "", IFERROR(INDEX($BO$4:$BV$4, $BN$4, MATCH($CK827, $BO$8:$BV$8, 0)), 0))</f>
        <v/>
      </c>
      <c r="CX827" s="118" t="str">
        <f t="shared" ca="1" si="167"/>
        <v/>
      </c>
    </row>
    <row r="828" spans="88:102" hidden="1" x14ac:dyDescent="0.25">
      <c r="CJ828" s="89">
        <f t="shared" ca="1" si="159"/>
        <v>45483</v>
      </c>
      <c r="CK828" s="17" t="str">
        <f t="shared" ca="1" si="166"/>
        <v>Wed</v>
      </c>
      <c r="CL828" s="118" cm="1">
        <f t="array" aca="1" ref="CL828" ca="1">IFERROR(INDEX($BO$6:$BV$6, $BN$6, MATCH($CK828, $BO$8:$BV$8, 0)), 0)</f>
        <v>0.28385416666666663</v>
      </c>
      <c r="CN828" s="150">
        <f t="shared" ca="1" si="163"/>
        <v>5</v>
      </c>
      <c r="CO828" s="118">
        <f ca="1">SUMIF($CN$9:$CN828, $CN828, $CL$9:$CL$9)</f>
        <v>158.10677083333317</v>
      </c>
      <c r="CP828" s="140" t="str">
        <f ca="1">IFERROR(INDEX('Current Jobs'!$W$11:$W$510, MATCH($CN828, 'Current Jobs'!$T$11:$T$510, 0)), "")</f>
        <v/>
      </c>
      <c r="CQ828" s="17" t="str">
        <f t="shared" ca="1" si="158"/>
        <v/>
      </c>
      <c r="CR828" s="17" t="str">
        <f t="shared" ca="1" si="160"/>
        <v/>
      </c>
      <c r="CS828" s="17" t="str">
        <f t="shared" ca="1" si="168"/>
        <v/>
      </c>
      <c r="CT828" s="17" t="str">
        <f t="shared" ca="1" si="169"/>
        <v/>
      </c>
      <c r="CV828" s="118" t="str" cm="1">
        <f t="array" aca="1" ref="CV828" ca="1">IF($CN828&gt;$CV$6, "", IFERROR(INDEX($BO$4:$BV$4, $BN$4, MATCH($CK828, $BO$8:$BV$8, 0)), 0))</f>
        <v/>
      </c>
      <c r="CX828" s="118" t="str">
        <f t="shared" ca="1" si="167"/>
        <v/>
      </c>
    </row>
    <row r="829" spans="88:102" hidden="1" x14ac:dyDescent="0.25">
      <c r="CJ829" s="89">
        <f t="shared" ca="1" si="159"/>
        <v>45484</v>
      </c>
      <c r="CK829" s="17" t="str">
        <f t="shared" ca="1" si="166"/>
        <v>Thu</v>
      </c>
      <c r="CL829" s="118" cm="1">
        <f t="array" aca="1" ref="CL829" ca="1">IFERROR(INDEX($BO$6:$BV$6, $BN$6, MATCH($CK829, $BO$8:$BV$8, 0)), 0)</f>
        <v>0.28385416666666663</v>
      </c>
      <c r="CN829" s="150">
        <f t="shared" ca="1" si="163"/>
        <v>5</v>
      </c>
      <c r="CO829" s="118">
        <f ca="1">SUMIF($CN$9:$CN829, $CN829, $CL$9:$CL$9)</f>
        <v>158.39062499999983</v>
      </c>
      <c r="CP829" s="140" t="str">
        <f ca="1">IFERROR(INDEX('Current Jobs'!$W$11:$W$510, MATCH($CN829, 'Current Jobs'!$T$11:$T$510, 0)), "")</f>
        <v/>
      </c>
      <c r="CQ829" s="17" t="str">
        <f t="shared" ca="1" si="158"/>
        <v/>
      </c>
      <c r="CR829" s="17" t="str">
        <f t="shared" ca="1" si="160"/>
        <v/>
      </c>
      <c r="CS829" s="17" t="str">
        <f t="shared" ca="1" si="168"/>
        <v/>
      </c>
      <c r="CT829" s="17" t="str">
        <f t="shared" ca="1" si="169"/>
        <v/>
      </c>
      <c r="CV829" s="118" t="str" cm="1">
        <f t="array" aca="1" ref="CV829" ca="1">IF($CN829&gt;$CV$6, "", IFERROR(INDEX($BO$4:$BV$4, $BN$4, MATCH($CK829, $BO$8:$BV$8, 0)), 0))</f>
        <v/>
      </c>
      <c r="CX829" s="118" t="str">
        <f t="shared" ca="1" si="167"/>
        <v/>
      </c>
    </row>
    <row r="830" spans="88:102" hidden="1" x14ac:dyDescent="0.25">
      <c r="CJ830" s="89">
        <f t="shared" ca="1" si="159"/>
        <v>45485</v>
      </c>
      <c r="CK830" s="17" t="str">
        <f t="shared" ca="1" si="166"/>
        <v>Fri</v>
      </c>
      <c r="CL830" s="118" cm="1">
        <f t="array" aca="1" ref="CL830" ca="1">IFERROR(INDEX($BO$6:$BV$6, $BN$6, MATCH($CK830, $BO$8:$BV$8, 0)), 0)</f>
        <v>0.28385416666666663</v>
      </c>
      <c r="CN830" s="150">
        <f t="shared" ca="1" si="163"/>
        <v>5</v>
      </c>
      <c r="CO830" s="118">
        <f ca="1">SUMIF($CN$9:$CN830, $CN830, $CL$9:$CL$9)</f>
        <v>158.67447916666649</v>
      </c>
      <c r="CP830" s="140" t="str">
        <f ca="1">IFERROR(INDEX('Current Jobs'!$W$11:$W$510, MATCH($CN830, 'Current Jobs'!$T$11:$T$510, 0)), "")</f>
        <v/>
      </c>
      <c r="CQ830" s="17" t="str">
        <f t="shared" ca="1" si="158"/>
        <v/>
      </c>
      <c r="CR830" s="17" t="str">
        <f t="shared" ca="1" si="160"/>
        <v/>
      </c>
      <c r="CS830" s="17" t="str">
        <f t="shared" ca="1" si="168"/>
        <v/>
      </c>
      <c r="CT830" s="17" t="str">
        <f t="shared" ca="1" si="169"/>
        <v/>
      </c>
      <c r="CV830" s="118" t="str" cm="1">
        <f t="array" aca="1" ref="CV830" ca="1">IF($CN830&gt;$CV$6, "", IFERROR(INDEX($BO$4:$BV$4, $BN$4, MATCH($CK830, $BO$8:$BV$8, 0)), 0))</f>
        <v/>
      </c>
      <c r="CX830" s="118" t="str">
        <f t="shared" ca="1" si="167"/>
        <v/>
      </c>
    </row>
    <row r="831" spans="88:102" hidden="1" x14ac:dyDescent="0.25">
      <c r="CJ831" s="89">
        <f t="shared" ca="1" si="159"/>
        <v>45486</v>
      </c>
      <c r="CK831" s="17" t="str">
        <f t="shared" ca="1" si="166"/>
        <v>Sat</v>
      </c>
      <c r="CL831" s="118" cm="1">
        <f t="array" aca="1" ref="CL831" ca="1">IFERROR(INDEX($BO$6:$BV$6, $BN$6, MATCH($CK831, $BO$8:$BV$8, 0)), 0)</f>
        <v>0</v>
      </c>
      <c r="CN831" s="150">
        <f t="shared" ca="1" si="163"/>
        <v>5</v>
      </c>
      <c r="CO831" s="118">
        <f ca="1">SUMIF($CN$9:$CN831, $CN831, $CL$9:$CL$9)</f>
        <v>158.67447916666649</v>
      </c>
      <c r="CP831" s="140" t="str">
        <f ca="1">IFERROR(INDEX('Current Jobs'!$W$11:$W$510, MATCH($CN831, 'Current Jobs'!$T$11:$T$510, 0)), "")</f>
        <v/>
      </c>
      <c r="CQ831" s="17" t="str">
        <f t="shared" ca="1" si="158"/>
        <v/>
      </c>
      <c r="CR831" s="17" t="str">
        <f t="shared" ca="1" si="160"/>
        <v/>
      </c>
      <c r="CS831" s="17" t="str">
        <f t="shared" ca="1" si="168"/>
        <v/>
      </c>
      <c r="CT831" s="17" t="str">
        <f t="shared" ca="1" si="169"/>
        <v/>
      </c>
      <c r="CV831" s="118" t="str" cm="1">
        <f t="array" aca="1" ref="CV831" ca="1">IF($CN831&gt;$CV$6, "", IFERROR(INDEX($BO$4:$BV$4, $BN$4, MATCH($CK831, $BO$8:$BV$8, 0)), 0))</f>
        <v/>
      </c>
      <c r="CX831" s="118" t="str">
        <f t="shared" ca="1" si="167"/>
        <v/>
      </c>
    </row>
    <row r="832" spans="88:102" hidden="1" x14ac:dyDescent="0.25">
      <c r="CJ832" s="89">
        <f t="shared" ca="1" si="159"/>
        <v>45487</v>
      </c>
      <c r="CK832" s="17" t="str">
        <f t="shared" ca="1" si="166"/>
        <v>Sun</v>
      </c>
      <c r="CL832" s="118" cm="1">
        <f t="array" aca="1" ref="CL832" ca="1">IFERROR(INDEX($BO$6:$BV$6, $BN$6, MATCH($CK832, $BO$8:$BV$8, 0)), 0)</f>
        <v>0</v>
      </c>
      <c r="CN832" s="150">
        <f t="shared" ca="1" si="163"/>
        <v>5</v>
      </c>
      <c r="CO832" s="118">
        <f ca="1">SUMIF($CN$9:$CN832, $CN832, $CL$9:$CL$9)</f>
        <v>158.67447916666649</v>
      </c>
      <c r="CP832" s="140" t="str">
        <f ca="1">IFERROR(INDEX('Current Jobs'!$W$11:$W$510, MATCH($CN832, 'Current Jobs'!$T$11:$T$510, 0)), "")</f>
        <v/>
      </c>
      <c r="CQ832" s="17" t="str">
        <f t="shared" ca="1" si="158"/>
        <v/>
      </c>
      <c r="CR832" s="17" t="str">
        <f t="shared" ca="1" si="160"/>
        <v/>
      </c>
      <c r="CS832" s="17" t="str">
        <f t="shared" ca="1" si="168"/>
        <v/>
      </c>
      <c r="CT832" s="17" t="str">
        <f t="shared" ca="1" si="169"/>
        <v/>
      </c>
      <c r="CV832" s="118" t="str" cm="1">
        <f t="array" aca="1" ref="CV832" ca="1">IF($CN832&gt;$CV$6, "", IFERROR(INDEX($BO$4:$BV$4, $BN$4, MATCH($CK832, $BO$8:$BV$8, 0)), 0))</f>
        <v/>
      </c>
      <c r="CX832" s="118" t="str">
        <f t="shared" ca="1" si="167"/>
        <v/>
      </c>
    </row>
    <row r="833" spans="88:102" hidden="1" x14ac:dyDescent="0.25">
      <c r="CJ833" s="89">
        <f t="shared" ca="1" si="159"/>
        <v>45488</v>
      </c>
      <c r="CK833" s="17" t="str">
        <f t="shared" ca="1" si="166"/>
        <v>Mon</v>
      </c>
      <c r="CL833" s="118" cm="1">
        <f t="array" aca="1" ref="CL833" ca="1">IFERROR(INDEX($BO$6:$BV$6, $BN$6, MATCH($CK833, $BO$8:$BV$8, 0)), 0)</f>
        <v>0.28385416666666663</v>
      </c>
      <c r="CN833" s="150">
        <f t="shared" ca="1" si="163"/>
        <v>5</v>
      </c>
      <c r="CO833" s="118">
        <f ca="1">SUMIF($CN$9:$CN833, $CN833, $CL$9:$CL$9)</f>
        <v>158.95833333333314</v>
      </c>
      <c r="CP833" s="140" t="str">
        <f ca="1">IFERROR(INDEX('Current Jobs'!$W$11:$W$510, MATCH($CN833, 'Current Jobs'!$T$11:$T$510, 0)), "")</f>
        <v/>
      </c>
      <c r="CQ833" s="17" t="str">
        <f t="shared" ca="1" si="158"/>
        <v/>
      </c>
      <c r="CR833" s="17" t="str">
        <f t="shared" ca="1" si="160"/>
        <v/>
      </c>
      <c r="CS833" s="17" t="str">
        <f t="shared" ca="1" si="168"/>
        <v/>
      </c>
      <c r="CT833" s="17" t="str">
        <f t="shared" ca="1" si="169"/>
        <v/>
      </c>
      <c r="CV833" s="118" t="str" cm="1">
        <f t="array" aca="1" ref="CV833" ca="1">IF($CN833&gt;$CV$6, "", IFERROR(INDEX($BO$4:$BV$4, $BN$4, MATCH($CK833, $BO$8:$BV$8, 0)), 0))</f>
        <v/>
      </c>
      <c r="CX833" s="118" t="str">
        <f t="shared" ca="1" si="167"/>
        <v/>
      </c>
    </row>
    <row r="834" spans="88:102" hidden="1" x14ac:dyDescent="0.25">
      <c r="CJ834" s="89">
        <f t="shared" ca="1" si="159"/>
        <v>45489</v>
      </c>
      <c r="CK834" s="17" t="str">
        <f t="shared" ca="1" si="166"/>
        <v>Tue</v>
      </c>
      <c r="CL834" s="118" cm="1">
        <f t="array" aca="1" ref="CL834" ca="1">IFERROR(INDEX($BO$6:$BV$6, $BN$6, MATCH($CK834, $BO$8:$BV$8, 0)), 0)</f>
        <v>0.28385416666666663</v>
      </c>
      <c r="CN834" s="150">
        <f t="shared" ca="1" si="163"/>
        <v>5</v>
      </c>
      <c r="CO834" s="118">
        <f ca="1">SUMIF($CN$9:$CN834, $CN834, $CL$9:$CL$9)</f>
        <v>159.2421874999998</v>
      </c>
      <c r="CP834" s="140" t="str">
        <f ca="1">IFERROR(INDEX('Current Jobs'!$W$11:$W$510, MATCH($CN834, 'Current Jobs'!$T$11:$T$510, 0)), "")</f>
        <v/>
      </c>
      <c r="CQ834" s="17" t="str">
        <f t="shared" ca="1" si="158"/>
        <v/>
      </c>
      <c r="CR834" s="17" t="str">
        <f t="shared" ca="1" si="160"/>
        <v/>
      </c>
      <c r="CS834" s="17" t="str">
        <f t="shared" ca="1" si="168"/>
        <v/>
      </c>
      <c r="CT834" s="17" t="str">
        <f t="shared" ca="1" si="169"/>
        <v/>
      </c>
      <c r="CV834" s="118" t="str" cm="1">
        <f t="array" aca="1" ref="CV834" ca="1">IF($CN834&gt;$CV$6, "", IFERROR(INDEX($BO$4:$BV$4, $BN$4, MATCH($CK834, $BO$8:$BV$8, 0)), 0))</f>
        <v/>
      </c>
      <c r="CX834" s="118" t="str">
        <f t="shared" ca="1" si="167"/>
        <v/>
      </c>
    </row>
    <row r="835" spans="88:102" hidden="1" x14ac:dyDescent="0.25">
      <c r="CJ835" s="89">
        <f t="shared" ca="1" si="159"/>
        <v>45490</v>
      </c>
      <c r="CK835" s="17" t="str">
        <f t="shared" ca="1" si="166"/>
        <v>Wed</v>
      </c>
      <c r="CL835" s="118" cm="1">
        <f t="array" aca="1" ref="CL835" ca="1">IFERROR(INDEX($BO$6:$BV$6, $BN$6, MATCH($CK835, $BO$8:$BV$8, 0)), 0)</f>
        <v>0.28385416666666663</v>
      </c>
      <c r="CN835" s="150">
        <f t="shared" ca="1" si="163"/>
        <v>5</v>
      </c>
      <c r="CO835" s="118">
        <f ca="1">SUMIF($CN$9:$CN835, $CN835, $CL$9:$CL$9)</f>
        <v>159.52604166666646</v>
      </c>
      <c r="CP835" s="140" t="str">
        <f ca="1">IFERROR(INDEX('Current Jobs'!$W$11:$W$510, MATCH($CN835, 'Current Jobs'!$T$11:$T$510, 0)), "")</f>
        <v/>
      </c>
      <c r="CQ835" s="17" t="str">
        <f t="shared" ca="1" si="158"/>
        <v/>
      </c>
      <c r="CR835" s="17" t="str">
        <f t="shared" ca="1" si="160"/>
        <v/>
      </c>
      <c r="CS835" s="17" t="str">
        <f t="shared" ca="1" si="168"/>
        <v/>
      </c>
      <c r="CT835" s="17" t="str">
        <f t="shared" ca="1" si="169"/>
        <v/>
      </c>
      <c r="CV835" s="118" t="str" cm="1">
        <f t="array" aca="1" ref="CV835" ca="1">IF($CN835&gt;$CV$6, "", IFERROR(INDEX($BO$4:$BV$4, $BN$4, MATCH($CK835, $BO$8:$BV$8, 0)), 0))</f>
        <v/>
      </c>
      <c r="CX835" s="118" t="str">
        <f t="shared" ca="1" si="167"/>
        <v/>
      </c>
    </row>
    <row r="836" spans="88:102" hidden="1" x14ac:dyDescent="0.25">
      <c r="CJ836" s="89">
        <f t="shared" ca="1" si="159"/>
        <v>45491</v>
      </c>
      <c r="CK836" s="17" t="str">
        <f t="shared" ca="1" si="166"/>
        <v>Thu</v>
      </c>
      <c r="CL836" s="118" cm="1">
        <f t="array" aca="1" ref="CL836" ca="1">IFERROR(INDEX($BO$6:$BV$6, $BN$6, MATCH($CK836, $BO$8:$BV$8, 0)), 0)</f>
        <v>0.28385416666666663</v>
      </c>
      <c r="CN836" s="150">
        <f t="shared" ca="1" si="163"/>
        <v>5</v>
      </c>
      <c r="CO836" s="118">
        <f ca="1">SUMIF($CN$9:$CN836, $CN836, $CL$9:$CL$9)</f>
        <v>159.80989583333312</v>
      </c>
      <c r="CP836" s="140" t="str">
        <f ca="1">IFERROR(INDEX('Current Jobs'!$W$11:$W$510, MATCH($CN836, 'Current Jobs'!$T$11:$T$510, 0)), "")</f>
        <v/>
      </c>
      <c r="CQ836" s="17" t="str">
        <f t="shared" ca="1" si="158"/>
        <v/>
      </c>
      <c r="CR836" s="17" t="str">
        <f t="shared" ca="1" si="160"/>
        <v/>
      </c>
      <c r="CS836" s="17" t="str">
        <f t="shared" ca="1" si="168"/>
        <v/>
      </c>
      <c r="CT836" s="17" t="str">
        <f t="shared" ca="1" si="169"/>
        <v/>
      </c>
      <c r="CV836" s="118" t="str" cm="1">
        <f t="array" aca="1" ref="CV836" ca="1">IF($CN836&gt;$CV$6, "", IFERROR(INDEX($BO$4:$BV$4, $BN$4, MATCH($CK836, $BO$8:$BV$8, 0)), 0))</f>
        <v/>
      </c>
      <c r="CX836" s="118" t="str">
        <f t="shared" ca="1" si="167"/>
        <v/>
      </c>
    </row>
    <row r="837" spans="88:102" hidden="1" x14ac:dyDescent="0.25">
      <c r="CJ837" s="89">
        <f t="shared" ca="1" si="159"/>
        <v>45492</v>
      </c>
      <c r="CK837" s="17" t="str">
        <f t="shared" ca="1" si="166"/>
        <v>Fri</v>
      </c>
      <c r="CL837" s="118" cm="1">
        <f t="array" aca="1" ref="CL837" ca="1">IFERROR(INDEX($BO$6:$BV$6, $BN$6, MATCH($CK837, $BO$8:$BV$8, 0)), 0)</f>
        <v>0.28385416666666663</v>
      </c>
      <c r="CN837" s="150">
        <f t="shared" ca="1" si="163"/>
        <v>5</v>
      </c>
      <c r="CO837" s="118">
        <f ca="1">SUMIF($CN$9:$CN837, $CN837, $CL$9:$CL$9)</f>
        <v>160.09374999999977</v>
      </c>
      <c r="CP837" s="140" t="str">
        <f ca="1">IFERROR(INDEX('Current Jobs'!$W$11:$W$510, MATCH($CN837, 'Current Jobs'!$T$11:$T$510, 0)), "")</f>
        <v/>
      </c>
      <c r="CQ837" s="17" t="str">
        <f t="shared" ca="1" si="158"/>
        <v/>
      </c>
      <c r="CR837" s="17" t="str">
        <f t="shared" ca="1" si="160"/>
        <v/>
      </c>
      <c r="CS837" s="17" t="str">
        <f t="shared" ca="1" si="168"/>
        <v/>
      </c>
      <c r="CT837" s="17" t="str">
        <f t="shared" ca="1" si="169"/>
        <v/>
      </c>
      <c r="CV837" s="118" t="str" cm="1">
        <f t="array" aca="1" ref="CV837" ca="1">IF($CN837&gt;$CV$6, "", IFERROR(INDEX($BO$4:$BV$4, $BN$4, MATCH($CK837, $BO$8:$BV$8, 0)), 0))</f>
        <v/>
      </c>
      <c r="CX837" s="118" t="str">
        <f t="shared" ca="1" si="167"/>
        <v/>
      </c>
    </row>
    <row r="838" spans="88:102" hidden="1" x14ac:dyDescent="0.25">
      <c r="CJ838" s="89">
        <f t="shared" ca="1" si="159"/>
        <v>45493</v>
      </c>
      <c r="CK838" s="17" t="str">
        <f t="shared" ca="1" si="166"/>
        <v>Sat</v>
      </c>
      <c r="CL838" s="118" cm="1">
        <f t="array" aca="1" ref="CL838" ca="1">IFERROR(INDEX($BO$6:$BV$6, $BN$6, MATCH($CK838, $BO$8:$BV$8, 0)), 0)</f>
        <v>0</v>
      </c>
      <c r="CN838" s="150">
        <f t="shared" ca="1" si="163"/>
        <v>5</v>
      </c>
      <c r="CO838" s="118">
        <f ca="1">SUMIF($CN$9:$CN838, $CN838, $CL$9:$CL$9)</f>
        <v>160.09374999999977</v>
      </c>
      <c r="CP838" s="140" t="str">
        <f ca="1">IFERROR(INDEX('Current Jobs'!$W$11:$W$510, MATCH($CN838, 'Current Jobs'!$T$11:$T$510, 0)), "")</f>
        <v/>
      </c>
      <c r="CQ838" s="17" t="str">
        <f t="shared" ca="1" si="158"/>
        <v/>
      </c>
      <c r="CR838" s="17" t="str">
        <f t="shared" ca="1" si="160"/>
        <v/>
      </c>
      <c r="CS838" s="17" t="str">
        <f t="shared" ca="1" si="168"/>
        <v/>
      </c>
      <c r="CT838" s="17" t="str">
        <f t="shared" ca="1" si="169"/>
        <v/>
      </c>
      <c r="CV838" s="118" t="str" cm="1">
        <f t="array" aca="1" ref="CV838" ca="1">IF($CN838&gt;$CV$6, "", IFERROR(INDEX($BO$4:$BV$4, $BN$4, MATCH($CK838, $BO$8:$BV$8, 0)), 0))</f>
        <v/>
      </c>
      <c r="CX838" s="118" t="str">
        <f t="shared" ca="1" si="167"/>
        <v/>
      </c>
    </row>
    <row r="839" spans="88:102" hidden="1" x14ac:dyDescent="0.25">
      <c r="CJ839" s="89">
        <f t="shared" ca="1" si="159"/>
        <v>45494</v>
      </c>
      <c r="CK839" s="17" t="str">
        <f t="shared" ca="1" si="166"/>
        <v>Sun</v>
      </c>
      <c r="CL839" s="118" cm="1">
        <f t="array" aca="1" ref="CL839" ca="1">IFERROR(INDEX($BO$6:$BV$6, $BN$6, MATCH($CK839, $BO$8:$BV$8, 0)), 0)</f>
        <v>0</v>
      </c>
      <c r="CN839" s="150">
        <f t="shared" ca="1" si="163"/>
        <v>5</v>
      </c>
      <c r="CO839" s="118">
        <f ca="1">SUMIF($CN$9:$CN839, $CN839, $CL$9:$CL$9)</f>
        <v>160.09374999999977</v>
      </c>
      <c r="CP839" s="140" t="str">
        <f ca="1">IFERROR(INDEX('Current Jobs'!$W$11:$W$510, MATCH($CN839, 'Current Jobs'!$T$11:$T$510, 0)), "")</f>
        <v/>
      </c>
      <c r="CQ839" s="17" t="str">
        <f t="shared" ca="1" si="158"/>
        <v/>
      </c>
      <c r="CR839" s="17" t="str">
        <f t="shared" ca="1" si="160"/>
        <v/>
      </c>
      <c r="CS839" s="17" t="str">
        <f t="shared" ca="1" si="168"/>
        <v/>
      </c>
      <c r="CT839" s="17" t="str">
        <f t="shared" ca="1" si="169"/>
        <v/>
      </c>
      <c r="CV839" s="118" t="str" cm="1">
        <f t="array" aca="1" ref="CV839" ca="1">IF($CN839&gt;$CV$6, "", IFERROR(INDEX($BO$4:$BV$4, $BN$4, MATCH($CK839, $BO$8:$BV$8, 0)), 0))</f>
        <v/>
      </c>
      <c r="CX839" s="118" t="str">
        <f t="shared" ca="1" si="167"/>
        <v/>
      </c>
    </row>
    <row r="840" spans="88:102" hidden="1" x14ac:dyDescent="0.25">
      <c r="CJ840" s="89">
        <f t="shared" ca="1" si="159"/>
        <v>45495</v>
      </c>
      <c r="CK840" s="17" t="str">
        <f t="shared" ca="1" si="166"/>
        <v>Mon</v>
      </c>
      <c r="CL840" s="118" cm="1">
        <f t="array" aca="1" ref="CL840" ca="1">IFERROR(INDEX($BO$6:$BV$6, $BN$6, MATCH($CK840, $BO$8:$BV$8, 0)), 0)</f>
        <v>0.28385416666666663</v>
      </c>
      <c r="CN840" s="150">
        <f t="shared" ca="1" si="163"/>
        <v>5</v>
      </c>
      <c r="CO840" s="118">
        <f ca="1">SUMIF($CN$9:$CN840, $CN840, $CL$9:$CL$9)</f>
        <v>160.37760416666643</v>
      </c>
      <c r="CP840" s="140" t="str">
        <f ca="1">IFERROR(INDEX('Current Jobs'!$W$11:$W$510, MATCH($CN840, 'Current Jobs'!$T$11:$T$510, 0)), "")</f>
        <v/>
      </c>
      <c r="CQ840" s="17" t="str">
        <f t="shared" ca="1" si="158"/>
        <v/>
      </c>
      <c r="CR840" s="17" t="str">
        <f t="shared" ca="1" si="160"/>
        <v/>
      </c>
      <c r="CS840" s="17" t="str">
        <f t="shared" ca="1" si="168"/>
        <v/>
      </c>
      <c r="CT840" s="17" t="str">
        <f t="shared" ca="1" si="169"/>
        <v/>
      </c>
      <c r="CV840" s="118" t="str" cm="1">
        <f t="array" aca="1" ref="CV840" ca="1">IF($CN840&gt;$CV$6, "", IFERROR(INDEX($BO$4:$BV$4, $BN$4, MATCH($CK840, $BO$8:$BV$8, 0)), 0))</f>
        <v/>
      </c>
      <c r="CX840" s="118" t="str">
        <f t="shared" ca="1" si="167"/>
        <v/>
      </c>
    </row>
    <row r="841" spans="88:102" hidden="1" x14ac:dyDescent="0.25">
      <c r="CJ841" s="89">
        <f t="shared" ca="1" si="159"/>
        <v>45496</v>
      </c>
      <c r="CK841" s="17" t="str">
        <f t="shared" ref="CK841:CK904" ca="1" si="170">IF(COUNTIF($U$9:$U$32, $CJ841)&gt;0, $CK$2, IF(COUNTIF($BX$50:$BX$89, $CJ841)&gt;0, $BV$8, TEXT($CJ841, "ddd")))</f>
        <v>Tue</v>
      </c>
      <c r="CL841" s="118" cm="1">
        <f t="array" aca="1" ref="CL841" ca="1">IFERROR(INDEX($BO$6:$BV$6, $BN$6, MATCH($CK841, $BO$8:$BV$8, 0)), 0)</f>
        <v>0.28385416666666663</v>
      </c>
      <c r="CN841" s="150">
        <f t="shared" ca="1" si="163"/>
        <v>5</v>
      </c>
      <c r="CO841" s="118">
        <f ca="1">SUMIF($CN$9:$CN841, $CN841, $CL$9:$CL$9)</f>
        <v>160.66145833333309</v>
      </c>
      <c r="CP841" s="140" t="str">
        <f ca="1">IFERROR(INDEX('Current Jobs'!$W$11:$W$510, MATCH($CN841, 'Current Jobs'!$T$11:$T$510, 0)), "")</f>
        <v/>
      </c>
      <c r="CQ841" s="17" t="str">
        <f t="shared" ca="1" si="158"/>
        <v/>
      </c>
      <c r="CR841" s="17" t="str">
        <f t="shared" ca="1" si="160"/>
        <v/>
      </c>
      <c r="CS841" s="17" t="str">
        <f t="shared" ca="1" si="168"/>
        <v/>
      </c>
      <c r="CT841" s="17" t="str">
        <f t="shared" ca="1" si="169"/>
        <v/>
      </c>
      <c r="CV841" s="118" t="str" cm="1">
        <f t="array" aca="1" ref="CV841" ca="1">IF($CN841&gt;$CV$6, "", IFERROR(INDEX($BO$4:$BV$4, $BN$4, MATCH($CK841, $BO$8:$BV$8, 0)), 0))</f>
        <v/>
      </c>
      <c r="CX841" s="118" t="str">
        <f t="shared" ca="1" si="167"/>
        <v/>
      </c>
    </row>
    <row r="842" spans="88:102" hidden="1" x14ac:dyDescent="0.25">
      <c r="CJ842" s="89">
        <f t="shared" ca="1" si="159"/>
        <v>45497</v>
      </c>
      <c r="CK842" s="17" t="str">
        <f t="shared" ca="1" si="170"/>
        <v>Wed</v>
      </c>
      <c r="CL842" s="118" cm="1">
        <f t="array" aca="1" ref="CL842" ca="1">IFERROR(INDEX($BO$6:$BV$6, $BN$6, MATCH($CK842, $BO$8:$BV$8, 0)), 0)</f>
        <v>0.28385416666666663</v>
      </c>
      <c r="CN842" s="150">
        <f t="shared" ca="1" si="163"/>
        <v>5</v>
      </c>
      <c r="CO842" s="118">
        <f ca="1">SUMIF($CN$9:$CN842, $CN842, $CL$9:$CL$9)</f>
        <v>160.94531249999974</v>
      </c>
      <c r="CP842" s="140" t="str">
        <f ca="1">IFERROR(INDEX('Current Jobs'!$W$11:$W$510, MATCH($CN842, 'Current Jobs'!$T$11:$T$510, 0)), "")</f>
        <v/>
      </c>
      <c r="CQ842" s="17" t="str">
        <f t="shared" ca="1" si="158"/>
        <v/>
      </c>
      <c r="CR842" s="17" t="str">
        <f t="shared" ca="1" si="160"/>
        <v/>
      </c>
      <c r="CS842" s="17" t="str">
        <f t="shared" ca="1" si="168"/>
        <v/>
      </c>
      <c r="CT842" s="17" t="str">
        <f t="shared" ca="1" si="169"/>
        <v/>
      </c>
      <c r="CV842" s="118" t="str" cm="1">
        <f t="array" aca="1" ref="CV842" ca="1">IF($CN842&gt;$CV$6, "", IFERROR(INDEX($BO$4:$BV$4, $BN$4, MATCH($CK842, $BO$8:$BV$8, 0)), 0))</f>
        <v/>
      </c>
      <c r="CX842" s="118" t="str">
        <f t="shared" ref="CX842:CX905" ca="1" si="171">IF($CN842&gt;$CV$6, "", $CL842)</f>
        <v/>
      </c>
    </row>
    <row r="843" spans="88:102" hidden="1" x14ac:dyDescent="0.25">
      <c r="CJ843" s="89">
        <f t="shared" ca="1" si="159"/>
        <v>45498</v>
      </c>
      <c r="CK843" s="17" t="str">
        <f t="shared" ca="1" si="170"/>
        <v>Thu</v>
      </c>
      <c r="CL843" s="118" cm="1">
        <f t="array" aca="1" ref="CL843" ca="1">IFERROR(INDEX($BO$6:$BV$6, $BN$6, MATCH($CK843, $BO$8:$BV$8, 0)), 0)</f>
        <v>0.28385416666666663</v>
      </c>
      <c r="CN843" s="150">
        <f t="shared" ca="1" si="163"/>
        <v>5</v>
      </c>
      <c r="CO843" s="118">
        <f ca="1">SUMIF($CN$9:$CN843, $CN843, $CL$9:$CL$9)</f>
        <v>161.2291666666664</v>
      </c>
      <c r="CP843" s="140" t="str">
        <f ca="1">IFERROR(INDEX('Current Jobs'!$W$11:$W$510, MATCH($CN843, 'Current Jobs'!$T$11:$T$510, 0)), "")</f>
        <v/>
      </c>
      <c r="CQ843" s="17" t="str">
        <f t="shared" ca="1" si="158"/>
        <v/>
      </c>
      <c r="CR843" s="17" t="str">
        <f t="shared" ca="1" si="160"/>
        <v/>
      </c>
      <c r="CS843" s="17" t="str">
        <f t="shared" ca="1" si="168"/>
        <v/>
      </c>
      <c r="CT843" s="17" t="str">
        <f t="shared" ca="1" si="169"/>
        <v/>
      </c>
      <c r="CV843" s="118" t="str" cm="1">
        <f t="array" aca="1" ref="CV843" ca="1">IF($CN843&gt;$CV$6, "", IFERROR(INDEX($BO$4:$BV$4, $BN$4, MATCH($CK843, $BO$8:$BV$8, 0)), 0))</f>
        <v/>
      </c>
      <c r="CX843" s="118" t="str">
        <f t="shared" ca="1" si="171"/>
        <v/>
      </c>
    </row>
    <row r="844" spans="88:102" hidden="1" x14ac:dyDescent="0.25">
      <c r="CJ844" s="89">
        <f t="shared" ca="1" si="159"/>
        <v>45499</v>
      </c>
      <c r="CK844" s="17" t="str">
        <f t="shared" ca="1" si="170"/>
        <v>Fri</v>
      </c>
      <c r="CL844" s="118" cm="1">
        <f t="array" aca="1" ref="CL844" ca="1">IFERROR(INDEX($BO$6:$BV$6, $BN$6, MATCH($CK844, $BO$8:$BV$8, 0)), 0)</f>
        <v>0.28385416666666663</v>
      </c>
      <c r="CN844" s="150">
        <f t="shared" ca="1" si="163"/>
        <v>5</v>
      </c>
      <c r="CO844" s="118">
        <f ca="1">SUMIF($CN$9:$CN844, $CN844, $CL$9:$CL$9)</f>
        <v>161.51302083333306</v>
      </c>
      <c r="CP844" s="140" t="str">
        <f ca="1">IFERROR(INDEX('Current Jobs'!$W$11:$W$510, MATCH($CN844, 'Current Jobs'!$T$11:$T$510, 0)), "")</f>
        <v/>
      </c>
      <c r="CQ844" s="17" t="str">
        <f t="shared" ca="1" si="158"/>
        <v/>
      </c>
      <c r="CR844" s="17" t="str">
        <f t="shared" ca="1" si="160"/>
        <v/>
      </c>
      <c r="CS844" s="17" t="str">
        <f t="shared" ca="1" si="168"/>
        <v/>
      </c>
      <c r="CT844" s="17" t="str">
        <f t="shared" ca="1" si="169"/>
        <v/>
      </c>
      <c r="CV844" s="118" t="str" cm="1">
        <f t="array" aca="1" ref="CV844" ca="1">IF($CN844&gt;$CV$6, "", IFERROR(INDEX($BO$4:$BV$4, $BN$4, MATCH($CK844, $BO$8:$BV$8, 0)), 0))</f>
        <v/>
      </c>
      <c r="CX844" s="118" t="str">
        <f t="shared" ca="1" si="171"/>
        <v/>
      </c>
    </row>
    <row r="845" spans="88:102" hidden="1" x14ac:dyDescent="0.25">
      <c r="CJ845" s="89">
        <f t="shared" ca="1" si="159"/>
        <v>45500</v>
      </c>
      <c r="CK845" s="17" t="str">
        <f t="shared" ca="1" si="170"/>
        <v>Sat</v>
      </c>
      <c r="CL845" s="118" cm="1">
        <f t="array" aca="1" ref="CL845" ca="1">IFERROR(INDEX($BO$6:$BV$6, $BN$6, MATCH($CK845, $BO$8:$BV$8, 0)), 0)</f>
        <v>0</v>
      </c>
      <c r="CN845" s="150">
        <f t="shared" ca="1" si="163"/>
        <v>5</v>
      </c>
      <c r="CO845" s="118">
        <f ca="1">SUMIF($CN$9:$CN845, $CN845, $CL$9:$CL$9)</f>
        <v>161.51302083333306</v>
      </c>
      <c r="CP845" s="140" t="str">
        <f ca="1">IFERROR(INDEX('Current Jobs'!$W$11:$W$510, MATCH($CN845, 'Current Jobs'!$T$11:$T$510, 0)), "")</f>
        <v/>
      </c>
      <c r="CQ845" s="17" t="str">
        <f t="shared" ca="1" si="158"/>
        <v/>
      </c>
      <c r="CR845" s="17" t="str">
        <f t="shared" ca="1" si="160"/>
        <v/>
      </c>
      <c r="CS845" s="17" t="str">
        <f t="shared" ca="1" si="168"/>
        <v/>
      </c>
      <c r="CT845" s="17" t="str">
        <f t="shared" ca="1" si="169"/>
        <v/>
      </c>
      <c r="CV845" s="118" t="str" cm="1">
        <f t="array" aca="1" ref="CV845" ca="1">IF($CN845&gt;$CV$6, "", IFERROR(INDEX($BO$4:$BV$4, $BN$4, MATCH($CK845, $BO$8:$BV$8, 0)), 0))</f>
        <v/>
      </c>
      <c r="CX845" s="118" t="str">
        <f t="shared" ca="1" si="171"/>
        <v/>
      </c>
    </row>
    <row r="846" spans="88:102" hidden="1" x14ac:dyDescent="0.25">
      <c r="CJ846" s="89">
        <f t="shared" ca="1" si="159"/>
        <v>45501</v>
      </c>
      <c r="CK846" s="17" t="str">
        <f t="shared" ca="1" si="170"/>
        <v>Sun</v>
      </c>
      <c r="CL846" s="118" cm="1">
        <f t="array" aca="1" ref="CL846" ca="1">IFERROR(INDEX($BO$6:$BV$6, $BN$6, MATCH($CK846, $BO$8:$BV$8, 0)), 0)</f>
        <v>0</v>
      </c>
      <c r="CN846" s="150">
        <f t="shared" ca="1" si="163"/>
        <v>5</v>
      </c>
      <c r="CO846" s="118">
        <f ca="1">SUMIF($CN$9:$CN846, $CN846, $CL$9:$CL$9)</f>
        <v>161.51302083333306</v>
      </c>
      <c r="CP846" s="140" t="str">
        <f ca="1">IFERROR(INDEX('Current Jobs'!$W$11:$W$510, MATCH($CN846, 'Current Jobs'!$T$11:$T$510, 0)), "")</f>
        <v/>
      </c>
      <c r="CQ846" s="17" t="str">
        <f t="shared" ca="1" si="158"/>
        <v/>
      </c>
      <c r="CR846" s="17" t="str">
        <f t="shared" ca="1" si="160"/>
        <v/>
      </c>
      <c r="CS846" s="17" t="str">
        <f t="shared" ca="1" si="168"/>
        <v/>
      </c>
      <c r="CT846" s="17" t="str">
        <f t="shared" ca="1" si="169"/>
        <v/>
      </c>
      <c r="CV846" s="118" t="str" cm="1">
        <f t="array" aca="1" ref="CV846" ca="1">IF($CN846&gt;$CV$6, "", IFERROR(INDEX($BO$4:$BV$4, $BN$4, MATCH($CK846, $BO$8:$BV$8, 0)), 0))</f>
        <v/>
      </c>
      <c r="CX846" s="118" t="str">
        <f t="shared" ca="1" si="171"/>
        <v/>
      </c>
    </row>
    <row r="847" spans="88:102" hidden="1" x14ac:dyDescent="0.25">
      <c r="CJ847" s="89">
        <f t="shared" ca="1" si="159"/>
        <v>45502</v>
      </c>
      <c r="CK847" s="17" t="str">
        <f t="shared" ca="1" si="170"/>
        <v>Mon</v>
      </c>
      <c r="CL847" s="118" cm="1">
        <f t="array" aca="1" ref="CL847" ca="1">IFERROR(INDEX($BO$6:$BV$6, $BN$6, MATCH($CK847, $BO$8:$BV$8, 0)), 0)</f>
        <v>0.28385416666666663</v>
      </c>
      <c r="CN847" s="150">
        <f t="shared" ca="1" si="163"/>
        <v>5</v>
      </c>
      <c r="CO847" s="118">
        <f ca="1">SUMIF($CN$9:$CN847, $CN847, $CL$9:$CL$9)</f>
        <v>161.79687499999972</v>
      </c>
      <c r="CP847" s="140" t="str">
        <f ca="1">IFERROR(INDEX('Current Jobs'!$W$11:$W$510, MATCH($CN847, 'Current Jobs'!$T$11:$T$510, 0)), "")</f>
        <v/>
      </c>
      <c r="CQ847" s="17" t="str">
        <f t="shared" ca="1" si="158"/>
        <v/>
      </c>
      <c r="CR847" s="17" t="str">
        <f t="shared" ca="1" si="160"/>
        <v/>
      </c>
      <c r="CS847" s="17" t="str">
        <f t="shared" ca="1" si="168"/>
        <v/>
      </c>
      <c r="CT847" s="17" t="str">
        <f t="shared" ca="1" si="169"/>
        <v/>
      </c>
      <c r="CV847" s="118" t="str" cm="1">
        <f t="array" aca="1" ref="CV847" ca="1">IF($CN847&gt;$CV$6, "", IFERROR(INDEX($BO$4:$BV$4, $BN$4, MATCH($CK847, $BO$8:$BV$8, 0)), 0))</f>
        <v/>
      </c>
      <c r="CX847" s="118" t="str">
        <f t="shared" ca="1" si="171"/>
        <v/>
      </c>
    </row>
    <row r="848" spans="88:102" hidden="1" x14ac:dyDescent="0.25">
      <c r="CJ848" s="89">
        <f t="shared" ca="1" si="159"/>
        <v>45503</v>
      </c>
      <c r="CK848" s="17" t="str">
        <f t="shared" ca="1" si="170"/>
        <v>Tue</v>
      </c>
      <c r="CL848" s="118" cm="1">
        <f t="array" aca="1" ref="CL848" ca="1">IFERROR(INDEX($BO$6:$BV$6, $BN$6, MATCH($CK848, $BO$8:$BV$8, 0)), 0)</f>
        <v>0.28385416666666663</v>
      </c>
      <c r="CN848" s="150">
        <f t="shared" ca="1" si="163"/>
        <v>5</v>
      </c>
      <c r="CO848" s="118">
        <f ca="1">SUMIF($CN$9:$CN848, $CN848, $CL$9:$CL$9)</f>
        <v>162.08072916666637</v>
      </c>
      <c r="CP848" s="140" t="str">
        <f ca="1">IFERROR(INDEX('Current Jobs'!$W$11:$W$510, MATCH($CN848, 'Current Jobs'!$T$11:$T$510, 0)), "")</f>
        <v/>
      </c>
      <c r="CQ848" s="17" t="str">
        <f t="shared" ca="1" si="158"/>
        <v/>
      </c>
      <c r="CR848" s="17" t="str">
        <f t="shared" ca="1" si="160"/>
        <v/>
      </c>
      <c r="CS848" s="17" t="str">
        <f t="shared" ca="1" si="168"/>
        <v/>
      </c>
      <c r="CT848" s="17" t="str">
        <f t="shared" ca="1" si="169"/>
        <v/>
      </c>
      <c r="CV848" s="118" t="str" cm="1">
        <f t="array" aca="1" ref="CV848" ca="1">IF($CN848&gt;$CV$6, "", IFERROR(INDEX($BO$4:$BV$4, $BN$4, MATCH($CK848, $BO$8:$BV$8, 0)), 0))</f>
        <v/>
      </c>
      <c r="CX848" s="118" t="str">
        <f t="shared" ca="1" si="171"/>
        <v/>
      </c>
    </row>
    <row r="849" spans="88:102" hidden="1" x14ac:dyDescent="0.25">
      <c r="CJ849" s="89">
        <f t="shared" ca="1" si="159"/>
        <v>45504</v>
      </c>
      <c r="CK849" s="17" t="str">
        <f t="shared" ca="1" si="170"/>
        <v>Wed</v>
      </c>
      <c r="CL849" s="118" cm="1">
        <f t="array" aca="1" ref="CL849" ca="1">IFERROR(INDEX($BO$6:$BV$6, $BN$6, MATCH($CK849, $BO$8:$BV$8, 0)), 0)</f>
        <v>0.28385416666666663</v>
      </c>
      <c r="CN849" s="150">
        <f t="shared" ca="1" si="163"/>
        <v>5</v>
      </c>
      <c r="CO849" s="118">
        <f ca="1">SUMIF($CN$9:$CN849, $CN849, $CL$9:$CL$9)</f>
        <v>162.36458333333303</v>
      </c>
      <c r="CP849" s="140" t="str">
        <f ca="1">IFERROR(INDEX('Current Jobs'!$W$11:$W$510, MATCH($CN849, 'Current Jobs'!$T$11:$T$510, 0)), "")</f>
        <v/>
      </c>
      <c r="CQ849" s="17" t="str">
        <f t="shared" ca="1" si="158"/>
        <v/>
      </c>
      <c r="CR849" s="17" t="str">
        <f t="shared" ca="1" si="160"/>
        <v/>
      </c>
      <c r="CS849" s="17" t="str">
        <f t="shared" ca="1" si="168"/>
        <v/>
      </c>
      <c r="CT849" s="17" t="str">
        <f t="shared" ca="1" si="169"/>
        <v/>
      </c>
      <c r="CV849" s="118" t="str" cm="1">
        <f t="array" aca="1" ref="CV849" ca="1">IF($CN849&gt;$CV$6, "", IFERROR(INDEX($BO$4:$BV$4, $BN$4, MATCH($CK849, $BO$8:$BV$8, 0)), 0))</f>
        <v/>
      </c>
      <c r="CX849" s="118" t="str">
        <f t="shared" ca="1" si="171"/>
        <v/>
      </c>
    </row>
    <row r="850" spans="88:102" hidden="1" x14ac:dyDescent="0.25">
      <c r="CJ850" s="89">
        <f t="shared" ca="1" si="159"/>
        <v>45505</v>
      </c>
      <c r="CK850" s="17" t="str">
        <f t="shared" ca="1" si="170"/>
        <v>Thu</v>
      </c>
      <c r="CL850" s="118" cm="1">
        <f t="array" aca="1" ref="CL850" ca="1">IFERROR(INDEX($BO$6:$BV$6, $BN$6, MATCH($CK850, $BO$8:$BV$8, 0)), 0)</f>
        <v>0.28385416666666663</v>
      </c>
      <c r="CN850" s="150">
        <f t="shared" ca="1" si="163"/>
        <v>5</v>
      </c>
      <c r="CO850" s="118">
        <f ca="1">SUMIF($CN$9:$CN850, $CN850, $CL$9:$CL$9)</f>
        <v>162.64843749999969</v>
      </c>
      <c r="CP850" s="140" t="str">
        <f ca="1">IFERROR(INDEX('Current Jobs'!$W$11:$W$510, MATCH($CN850, 'Current Jobs'!$T$11:$T$510, 0)), "")</f>
        <v/>
      </c>
      <c r="CQ850" s="17" t="str">
        <f t="shared" ca="1" si="158"/>
        <v/>
      </c>
      <c r="CR850" s="17" t="str">
        <f t="shared" ca="1" si="160"/>
        <v/>
      </c>
      <c r="CS850" s="17" t="str">
        <f t="shared" ca="1" si="168"/>
        <v/>
      </c>
      <c r="CT850" s="17" t="str">
        <f t="shared" ca="1" si="169"/>
        <v/>
      </c>
      <c r="CV850" s="118" t="str" cm="1">
        <f t="array" aca="1" ref="CV850" ca="1">IF($CN850&gt;$CV$6, "", IFERROR(INDEX($BO$4:$BV$4, $BN$4, MATCH($CK850, $BO$8:$BV$8, 0)), 0))</f>
        <v/>
      </c>
      <c r="CX850" s="118" t="str">
        <f t="shared" ca="1" si="171"/>
        <v/>
      </c>
    </row>
    <row r="851" spans="88:102" hidden="1" x14ac:dyDescent="0.25">
      <c r="CJ851" s="89">
        <f t="shared" ca="1" si="159"/>
        <v>45506</v>
      </c>
      <c r="CK851" s="17" t="str">
        <f t="shared" ca="1" si="170"/>
        <v>Fri</v>
      </c>
      <c r="CL851" s="118" cm="1">
        <f t="array" aca="1" ref="CL851" ca="1">IFERROR(INDEX($BO$6:$BV$6, $BN$6, MATCH($CK851, $BO$8:$BV$8, 0)), 0)</f>
        <v>0.28385416666666663</v>
      </c>
      <c r="CN851" s="150">
        <f t="shared" ca="1" si="163"/>
        <v>5</v>
      </c>
      <c r="CO851" s="118">
        <f ca="1">SUMIF($CN$9:$CN851, $CN851, $CL$9:$CL$9)</f>
        <v>162.93229166666634</v>
      </c>
      <c r="CP851" s="140" t="str">
        <f ca="1">IFERROR(INDEX('Current Jobs'!$W$11:$W$510, MATCH($CN851, 'Current Jobs'!$T$11:$T$510, 0)), "")</f>
        <v/>
      </c>
      <c r="CQ851" s="17" t="str">
        <f t="shared" ca="1" si="158"/>
        <v/>
      </c>
      <c r="CR851" s="17" t="str">
        <f t="shared" ca="1" si="160"/>
        <v/>
      </c>
      <c r="CS851" s="17" t="str">
        <f t="shared" ca="1" si="168"/>
        <v/>
      </c>
      <c r="CT851" s="17" t="str">
        <f t="shared" ca="1" si="169"/>
        <v/>
      </c>
      <c r="CV851" s="118" t="str" cm="1">
        <f t="array" aca="1" ref="CV851" ca="1">IF($CN851&gt;$CV$6, "", IFERROR(INDEX($BO$4:$BV$4, $BN$4, MATCH($CK851, $BO$8:$BV$8, 0)), 0))</f>
        <v/>
      </c>
      <c r="CX851" s="118" t="str">
        <f t="shared" ca="1" si="171"/>
        <v/>
      </c>
    </row>
    <row r="852" spans="88:102" hidden="1" x14ac:dyDescent="0.25">
      <c r="CJ852" s="89">
        <f t="shared" ca="1" si="159"/>
        <v>45507</v>
      </c>
      <c r="CK852" s="17" t="str">
        <f t="shared" ca="1" si="170"/>
        <v>Sat</v>
      </c>
      <c r="CL852" s="118" cm="1">
        <f t="array" aca="1" ref="CL852" ca="1">IFERROR(INDEX($BO$6:$BV$6, $BN$6, MATCH($CK852, $BO$8:$BV$8, 0)), 0)</f>
        <v>0</v>
      </c>
      <c r="CN852" s="150">
        <f t="shared" ca="1" si="163"/>
        <v>5</v>
      </c>
      <c r="CO852" s="118">
        <f ca="1">SUMIF($CN$9:$CN852, $CN852, $CL$9:$CL$9)</f>
        <v>162.93229166666634</v>
      </c>
      <c r="CP852" s="140" t="str">
        <f ca="1">IFERROR(INDEX('Current Jobs'!$W$11:$W$510, MATCH($CN852, 'Current Jobs'!$T$11:$T$510, 0)), "")</f>
        <v/>
      </c>
      <c r="CQ852" s="17" t="str">
        <f t="shared" ca="1" si="158"/>
        <v/>
      </c>
      <c r="CR852" s="17" t="str">
        <f t="shared" ca="1" si="160"/>
        <v/>
      </c>
      <c r="CS852" s="17" t="str">
        <f t="shared" ca="1" si="168"/>
        <v/>
      </c>
      <c r="CT852" s="17" t="str">
        <f t="shared" ca="1" si="169"/>
        <v/>
      </c>
      <c r="CV852" s="118" t="str" cm="1">
        <f t="array" aca="1" ref="CV852" ca="1">IF($CN852&gt;$CV$6, "", IFERROR(INDEX($BO$4:$BV$4, $BN$4, MATCH($CK852, $BO$8:$BV$8, 0)), 0))</f>
        <v/>
      </c>
      <c r="CX852" s="118" t="str">
        <f t="shared" ca="1" si="171"/>
        <v/>
      </c>
    </row>
    <row r="853" spans="88:102" hidden="1" x14ac:dyDescent="0.25">
      <c r="CJ853" s="89">
        <f t="shared" ca="1" si="159"/>
        <v>45508</v>
      </c>
      <c r="CK853" s="17" t="str">
        <f t="shared" ca="1" si="170"/>
        <v>Sun</v>
      </c>
      <c r="CL853" s="118" cm="1">
        <f t="array" aca="1" ref="CL853" ca="1">IFERROR(INDEX($BO$6:$BV$6, $BN$6, MATCH($CK853, $BO$8:$BV$8, 0)), 0)</f>
        <v>0</v>
      </c>
      <c r="CN853" s="150">
        <f t="shared" ca="1" si="163"/>
        <v>5</v>
      </c>
      <c r="CO853" s="118">
        <f ca="1">SUMIF($CN$9:$CN853, $CN853, $CL$9:$CL$9)</f>
        <v>162.93229166666634</v>
      </c>
      <c r="CP853" s="140" t="str">
        <f ca="1">IFERROR(INDEX('Current Jobs'!$W$11:$W$510, MATCH($CN853, 'Current Jobs'!$T$11:$T$510, 0)), "")</f>
        <v/>
      </c>
      <c r="CQ853" s="17" t="str">
        <f t="shared" ca="1" si="158"/>
        <v/>
      </c>
      <c r="CR853" s="17" t="str">
        <f t="shared" ca="1" si="160"/>
        <v/>
      </c>
      <c r="CS853" s="17" t="str">
        <f t="shared" ca="1" si="168"/>
        <v/>
      </c>
      <c r="CT853" s="17" t="str">
        <f t="shared" ca="1" si="169"/>
        <v/>
      </c>
      <c r="CV853" s="118" t="str" cm="1">
        <f t="array" aca="1" ref="CV853" ca="1">IF($CN853&gt;$CV$6, "", IFERROR(INDEX($BO$4:$BV$4, $BN$4, MATCH($CK853, $BO$8:$BV$8, 0)), 0))</f>
        <v/>
      </c>
      <c r="CX853" s="118" t="str">
        <f t="shared" ca="1" si="171"/>
        <v/>
      </c>
    </row>
    <row r="854" spans="88:102" hidden="1" x14ac:dyDescent="0.25">
      <c r="CJ854" s="89">
        <f t="shared" ca="1" si="159"/>
        <v>45509</v>
      </c>
      <c r="CK854" s="17" t="str">
        <f t="shared" ca="1" si="170"/>
        <v>Mon</v>
      </c>
      <c r="CL854" s="118" cm="1">
        <f t="array" aca="1" ref="CL854" ca="1">IFERROR(INDEX($BO$6:$BV$6, $BN$6, MATCH($CK854, $BO$8:$BV$8, 0)), 0)</f>
        <v>0.28385416666666663</v>
      </c>
      <c r="CN854" s="150">
        <f t="shared" ca="1" si="163"/>
        <v>5</v>
      </c>
      <c r="CO854" s="118">
        <f ca="1">SUMIF($CN$9:$CN854, $CN854, $CL$9:$CL$9)</f>
        <v>163.216145833333</v>
      </c>
      <c r="CP854" s="140" t="str">
        <f ca="1">IFERROR(INDEX('Current Jobs'!$W$11:$W$510, MATCH($CN854, 'Current Jobs'!$T$11:$T$510, 0)), "")</f>
        <v/>
      </c>
      <c r="CQ854" s="17" t="str">
        <f t="shared" ca="1" si="158"/>
        <v/>
      </c>
      <c r="CR854" s="17" t="str">
        <f t="shared" ca="1" si="160"/>
        <v/>
      </c>
      <c r="CS854" s="17" t="str">
        <f t="shared" ca="1" si="168"/>
        <v/>
      </c>
      <c r="CT854" s="17" t="str">
        <f t="shared" ca="1" si="169"/>
        <v/>
      </c>
      <c r="CV854" s="118" t="str" cm="1">
        <f t="array" aca="1" ref="CV854" ca="1">IF($CN854&gt;$CV$6, "", IFERROR(INDEX($BO$4:$BV$4, $BN$4, MATCH($CK854, $BO$8:$BV$8, 0)), 0))</f>
        <v/>
      </c>
      <c r="CX854" s="118" t="str">
        <f t="shared" ca="1" si="171"/>
        <v/>
      </c>
    </row>
    <row r="855" spans="88:102" hidden="1" x14ac:dyDescent="0.25">
      <c r="CJ855" s="89">
        <f t="shared" ca="1" si="159"/>
        <v>45510</v>
      </c>
      <c r="CK855" s="17" t="str">
        <f t="shared" ca="1" si="170"/>
        <v>Tue</v>
      </c>
      <c r="CL855" s="118" cm="1">
        <f t="array" aca="1" ref="CL855" ca="1">IFERROR(INDEX($BO$6:$BV$6, $BN$6, MATCH($CK855, $BO$8:$BV$8, 0)), 0)</f>
        <v>0.28385416666666663</v>
      </c>
      <c r="CN855" s="150">
        <f t="shared" ca="1" si="163"/>
        <v>5</v>
      </c>
      <c r="CO855" s="118">
        <f ca="1">SUMIF($CN$9:$CN855, $CN855, $CL$9:$CL$9)</f>
        <v>163.49999999999966</v>
      </c>
      <c r="CP855" s="140" t="str">
        <f ca="1">IFERROR(INDEX('Current Jobs'!$W$11:$W$510, MATCH($CN855, 'Current Jobs'!$T$11:$T$510, 0)), "")</f>
        <v/>
      </c>
      <c r="CQ855" s="17" t="str">
        <f t="shared" ca="1" si="158"/>
        <v/>
      </c>
      <c r="CR855" s="17" t="str">
        <f t="shared" ca="1" si="160"/>
        <v/>
      </c>
      <c r="CS855" s="17" t="str">
        <f t="shared" ca="1" si="168"/>
        <v/>
      </c>
      <c r="CT855" s="17" t="str">
        <f t="shared" ca="1" si="169"/>
        <v/>
      </c>
      <c r="CV855" s="118" t="str" cm="1">
        <f t="array" aca="1" ref="CV855" ca="1">IF($CN855&gt;$CV$6, "", IFERROR(INDEX($BO$4:$BV$4, $BN$4, MATCH($CK855, $BO$8:$BV$8, 0)), 0))</f>
        <v/>
      </c>
      <c r="CX855" s="118" t="str">
        <f t="shared" ca="1" si="171"/>
        <v/>
      </c>
    </row>
    <row r="856" spans="88:102" hidden="1" x14ac:dyDescent="0.25">
      <c r="CJ856" s="89">
        <f t="shared" ca="1" si="159"/>
        <v>45511</v>
      </c>
      <c r="CK856" s="17" t="str">
        <f t="shared" ca="1" si="170"/>
        <v>Wed</v>
      </c>
      <c r="CL856" s="118" cm="1">
        <f t="array" aca="1" ref="CL856" ca="1">IFERROR(INDEX($BO$6:$BV$6, $BN$6, MATCH($CK856, $BO$8:$BV$8, 0)), 0)</f>
        <v>0.28385416666666663</v>
      </c>
      <c r="CN856" s="150">
        <f t="shared" ca="1" si="163"/>
        <v>5</v>
      </c>
      <c r="CO856" s="118">
        <f ca="1">SUMIF($CN$9:$CN856, $CN856, $CL$9:$CL$9)</f>
        <v>163.78385416666632</v>
      </c>
      <c r="CP856" s="140" t="str">
        <f ca="1">IFERROR(INDEX('Current Jobs'!$W$11:$W$510, MATCH($CN856, 'Current Jobs'!$T$11:$T$510, 0)), "")</f>
        <v/>
      </c>
      <c r="CQ856" s="17" t="str">
        <f t="shared" ca="1" si="158"/>
        <v/>
      </c>
      <c r="CR856" s="17" t="str">
        <f t="shared" ca="1" si="160"/>
        <v/>
      </c>
      <c r="CS856" s="17" t="str">
        <f t="shared" ca="1" si="168"/>
        <v/>
      </c>
      <c r="CT856" s="17" t="str">
        <f t="shared" ca="1" si="169"/>
        <v/>
      </c>
      <c r="CV856" s="118" t="str" cm="1">
        <f t="array" aca="1" ref="CV856" ca="1">IF($CN856&gt;$CV$6, "", IFERROR(INDEX($BO$4:$BV$4, $BN$4, MATCH($CK856, $BO$8:$BV$8, 0)), 0))</f>
        <v/>
      </c>
      <c r="CX856" s="118" t="str">
        <f t="shared" ca="1" si="171"/>
        <v/>
      </c>
    </row>
    <row r="857" spans="88:102" hidden="1" x14ac:dyDescent="0.25">
      <c r="CJ857" s="89">
        <f t="shared" ca="1" si="159"/>
        <v>45512</v>
      </c>
      <c r="CK857" s="17" t="str">
        <f t="shared" ca="1" si="170"/>
        <v>Thu</v>
      </c>
      <c r="CL857" s="118" cm="1">
        <f t="array" aca="1" ref="CL857" ca="1">IFERROR(INDEX($BO$6:$BV$6, $BN$6, MATCH($CK857, $BO$8:$BV$8, 0)), 0)</f>
        <v>0.28385416666666663</v>
      </c>
      <c r="CN857" s="150">
        <f t="shared" ca="1" si="163"/>
        <v>5</v>
      </c>
      <c r="CO857" s="118">
        <f ca="1">SUMIF($CN$9:$CN857, $CN857, $CL$9:$CL$9)</f>
        <v>164.06770833333297</v>
      </c>
      <c r="CP857" s="140" t="str">
        <f ca="1">IFERROR(INDEX('Current Jobs'!$W$11:$W$510, MATCH($CN857, 'Current Jobs'!$T$11:$T$510, 0)), "")</f>
        <v/>
      </c>
      <c r="CQ857" s="17" t="str">
        <f t="shared" ca="1" si="158"/>
        <v/>
      </c>
      <c r="CR857" s="17" t="str">
        <f t="shared" ca="1" si="160"/>
        <v/>
      </c>
      <c r="CS857" s="17" t="str">
        <f t="shared" ca="1" si="168"/>
        <v/>
      </c>
      <c r="CT857" s="17" t="str">
        <f t="shared" ca="1" si="169"/>
        <v/>
      </c>
      <c r="CV857" s="118" t="str" cm="1">
        <f t="array" aca="1" ref="CV857" ca="1">IF($CN857&gt;$CV$6, "", IFERROR(INDEX($BO$4:$BV$4, $BN$4, MATCH($CK857, $BO$8:$BV$8, 0)), 0))</f>
        <v/>
      </c>
      <c r="CX857" s="118" t="str">
        <f t="shared" ca="1" si="171"/>
        <v/>
      </c>
    </row>
    <row r="858" spans="88:102" hidden="1" x14ac:dyDescent="0.25">
      <c r="CJ858" s="89">
        <f t="shared" ca="1" si="159"/>
        <v>45513</v>
      </c>
      <c r="CK858" s="17" t="str">
        <f t="shared" ca="1" si="170"/>
        <v>Fri</v>
      </c>
      <c r="CL858" s="118" cm="1">
        <f t="array" aca="1" ref="CL858" ca="1">IFERROR(INDEX($BO$6:$BV$6, $BN$6, MATCH($CK858, $BO$8:$BV$8, 0)), 0)</f>
        <v>0.28385416666666663</v>
      </c>
      <c r="CN858" s="150">
        <f t="shared" ca="1" si="163"/>
        <v>5</v>
      </c>
      <c r="CO858" s="118">
        <f ca="1">SUMIF($CN$9:$CN858, $CN858, $CL$9:$CL$9)</f>
        <v>164.35156249999963</v>
      </c>
      <c r="CP858" s="140" t="str">
        <f ca="1">IFERROR(INDEX('Current Jobs'!$W$11:$W$510, MATCH($CN858, 'Current Jobs'!$T$11:$T$510, 0)), "")</f>
        <v/>
      </c>
      <c r="CQ858" s="17" t="str">
        <f t="shared" ca="1" si="158"/>
        <v/>
      </c>
      <c r="CR858" s="17" t="str">
        <f t="shared" ca="1" si="160"/>
        <v/>
      </c>
      <c r="CS858" s="17" t="str">
        <f t="shared" ca="1" si="168"/>
        <v/>
      </c>
      <c r="CT858" s="17" t="str">
        <f t="shared" ca="1" si="169"/>
        <v/>
      </c>
      <c r="CV858" s="118" t="str" cm="1">
        <f t="array" aca="1" ref="CV858" ca="1">IF($CN858&gt;$CV$6, "", IFERROR(INDEX($BO$4:$BV$4, $BN$4, MATCH($CK858, $BO$8:$BV$8, 0)), 0))</f>
        <v/>
      </c>
      <c r="CX858" s="118" t="str">
        <f t="shared" ca="1" si="171"/>
        <v/>
      </c>
    </row>
    <row r="859" spans="88:102" hidden="1" x14ac:dyDescent="0.25">
      <c r="CJ859" s="89">
        <f t="shared" ca="1" si="159"/>
        <v>45514</v>
      </c>
      <c r="CK859" s="17" t="str">
        <f t="shared" ca="1" si="170"/>
        <v>Sat</v>
      </c>
      <c r="CL859" s="118" cm="1">
        <f t="array" aca="1" ref="CL859" ca="1">IFERROR(INDEX($BO$6:$BV$6, $BN$6, MATCH($CK859, $BO$8:$BV$8, 0)), 0)</f>
        <v>0</v>
      </c>
      <c r="CN859" s="150">
        <f t="shared" ca="1" si="163"/>
        <v>5</v>
      </c>
      <c r="CO859" s="118">
        <f ca="1">SUMIF($CN$9:$CN859, $CN859, $CL$9:$CL$9)</f>
        <v>164.35156249999963</v>
      </c>
      <c r="CP859" s="140" t="str">
        <f ca="1">IFERROR(INDEX('Current Jobs'!$W$11:$W$510, MATCH($CN859, 'Current Jobs'!$T$11:$T$510, 0)), "")</f>
        <v/>
      </c>
      <c r="CQ859" s="17" t="str">
        <f t="shared" ca="1" si="158"/>
        <v/>
      </c>
      <c r="CR859" s="17" t="str">
        <f t="shared" ca="1" si="160"/>
        <v/>
      </c>
      <c r="CS859" s="17" t="str">
        <f t="shared" ca="1" si="168"/>
        <v/>
      </c>
      <c r="CT859" s="17" t="str">
        <f t="shared" ca="1" si="169"/>
        <v/>
      </c>
      <c r="CV859" s="118" t="str" cm="1">
        <f t="array" aca="1" ref="CV859" ca="1">IF($CN859&gt;$CV$6, "", IFERROR(INDEX($BO$4:$BV$4, $BN$4, MATCH($CK859, $BO$8:$BV$8, 0)), 0))</f>
        <v/>
      </c>
      <c r="CX859" s="118" t="str">
        <f t="shared" ca="1" si="171"/>
        <v/>
      </c>
    </row>
    <row r="860" spans="88:102" hidden="1" x14ac:dyDescent="0.25">
      <c r="CJ860" s="89">
        <f t="shared" ca="1" si="159"/>
        <v>45515</v>
      </c>
      <c r="CK860" s="17" t="str">
        <f t="shared" ca="1" si="170"/>
        <v>Sun</v>
      </c>
      <c r="CL860" s="118" cm="1">
        <f t="array" aca="1" ref="CL860" ca="1">IFERROR(INDEX($BO$6:$BV$6, $BN$6, MATCH($CK860, $BO$8:$BV$8, 0)), 0)</f>
        <v>0</v>
      </c>
      <c r="CN860" s="150">
        <f t="shared" ca="1" si="163"/>
        <v>5</v>
      </c>
      <c r="CO860" s="118">
        <f ca="1">SUMIF($CN$9:$CN860, $CN860, $CL$9:$CL$9)</f>
        <v>164.35156249999963</v>
      </c>
      <c r="CP860" s="140" t="str">
        <f ca="1">IFERROR(INDEX('Current Jobs'!$W$11:$W$510, MATCH($CN860, 'Current Jobs'!$T$11:$T$510, 0)), "")</f>
        <v/>
      </c>
      <c r="CQ860" s="17" t="str">
        <f t="shared" ca="1" si="158"/>
        <v/>
      </c>
      <c r="CR860" s="17" t="str">
        <f t="shared" ca="1" si="160"/>
        <v/>
      </c>
      <c r="CS860" s="17" t="str">
        <f t="shared" ca="1" si="168"/>
        <v/>
      </c>
      <c r="CT860" s="17" t="str">
        <f t="shared" ca="1" si="169"/>
        <v/>
      </c>
      <c r="CV860" s="118" t="str" cm="1">
        <f t="array" aca="1" ref="CV860" ca="1">IF($CN860&gt;$CV$6, "", IFERROR(INDEX($BO$4:$BV$4, $BN$4, MATCH($CK860, $BO$8:$BV$8, 0)), 0))</f>
        <v/>
      </c>
      <c r="CX860" s="118" t="str">
        <f t="shared" ca="1" si="171"/>
        <v/>
      </c>
    </row>
    <row r="861" spans="88:102" hidden="1" x14ac:dyDescent="0.25">
      <c r="CJ861" s="89">
        <f t="shared" ca="1" si="159"/>
        <v>45516</v>
      </c>
      <c r="CK861" s="17" t="str">
        <f t="shared" ca="1" si="170"/>
        <v>Mon</v>
      </c>
      <c r="CL861" s="118" cm="1">
        <f t="array" aca="1" ref="CL861" ca="1">IFERROR(INDEX($BO$6:$BV$6, $BN$6, MATCH($CK861, $BO$8:$BV$8, 0)), 0)</f>
        <v>0.28385416666666663</v>
      </c>
      <c r="CN861" s="150">
        <f t="shared" ca="1" si="163"/>
        <v>5</v>
      </c>
      <c r="CO861" s="118">
        <f ca="1">SUMIF($CN$9:$CN861, $CN861, $CL$9:$CL$9)</f>
        <v>164.63541666666629</v>
      </c>
      <c r="CP861" s="140" t="str">
        <f ca="1">IFERROR(INDEX('Current Jobs'!$W$11:$W$510, MATCH($CN861, 'Current Jobs'!$T$11:$T$510, 0)), "")</f>
        <v/>
      </c>
      <c r="CQ861" s="17" t="str">
        <f t="shared" ca="1" si="158"/>
        <v/>
      </c>
      <c r="CR861" s="17" t="str">
        <f t="shared" ca="1" si="160"/>
        <v/>
      </c>
      <c r="CS861" s="17" t="str">
        <f t="shared" ca="1" si="168"/>
        <v/>
      </c>
      <c r="CT861" s="17" t="str">
        <f t="shared" ca="1" si="169"/>
        <v/>
      </c>
      <c r="CV861" s="118" t="str" cm="1">
        <f t="array" aca="1" ref="CV861" ca="1">IF($CN861&gt;$CV$6, "", IFERROR(INDEX($BO$4:$BV$4, $BN$4, MATCH($CK861, $BO$8:$BV$8, 0)), 0))</f>
        <v/>
      </c>
      <c r="CX861" s="118" t="str">
        <f t="shared" ca="1" si="171"/>
        <v/>
      </c>
    </row>
    <row r="862" spans="88:102" hidden="1" x14ac:dyDescent="0.25">
      <c r="CJ862" s="89">
        <f t="shared" ca="1" si="159"/>
        <v>45517</v>
      </c>
      <c r="CK862" s="17" t="str">
        <f t="shared" ca="1" si="170"/>
        <v>Tue</v>
      </c>
      <c r="CL862" s="118" cm="1">
        <f t="array" aca="1" ref="CL862" ca="1">IFERROR(INDEX($BO$6:$BV$6, $BN$6, MATCH($CK862, $BO$8:$BV$8, 0)), 0)</f>
        <v>0.28385416666666663</v>
      </c>
      <c r="CN862" s="150">
        <f t="shared" ca="1" si="163"/>
        <v>5</v>
      </c>
      <c r="CO862" s="118">
        <f ca="1">SUMIF($CN$9:$CN862, $CN862, $CL$9:$CL$9)</f>
        <v>164.91927083333294</v>
      </c>
      <c r="CP862" s="140" t="str">
        <f ca="1">IFERROR(INDEX('Current Jobs'!$W$11:$W$510, MATCH($CN862, 'Current Jobs'!$T$11:$T$510, 0)), "")</f>
        <v/>
      </c>
      <c r="CQ862" s="17" t="str">
        <f t="shared" ca="1" si="158"/>
        <v/>
      </c>
      <c r="CR862" s="17" t="str">
        <f t="shared" ca="1" si="160"/>
        <v/>
      </c>
      <c r="CS862" s="17" t="str">
        <f t="shared" ca="1" si="168"/>
        <v/>
      </c>
      <c r="CT862" s="17" t="str">
        <f t="shared" ca="1" si="169"/>
        <v/>
      </c>
      <c r="CV862" s="118" t="str" cm="1">
        <f t="array" aca="1" ref="CV862" ca="1">IF($CN862&gt;$CV$6, "", IFERROR(INDEX($BO$4:$BV$4, $BN$4, MATCH($CK862, $BO$8:$BV$8, 0)), 0))</f>
        <v/>
      </c>
      <c r="CX862" s="118" t="str">
        <f t="shared" ca="1" si="171"/>
        <v/>
      </c>
    </row>
    <row r="863" spans="88:102" hidden="1" x14ac:dyDescent="0.25">
      <c r="CJ863" s="89">
        <f t="shared" ca="1" si="159"/>
        <v>45518</v>
      </c>
      <c r="CK863" s="17" t="str">
        <f t="shared" ca="1" si="170"/>
        <v>Wed</v>
      </c>
      <c r="CL863" s="118" cm="1">
        <f t="array" aca="1" ref="CL863" ca="1">IFERROR(INDEX($BO$6:$BV$6, $BN$6, MATCH($CK863, $BO$8:$BV$8, 0)), 0)</f>
        <v>0.28385416666666663</v>
      </c>
      <c r="CN863" s="150">
        <f t="shared" ca="1" si="163"/>
        <v>5</v>
      </c>
      <c r="CO863" s="118">
        <f ca="1">SUMIF($CN$9:$CN863, $CN863, $CL$9:$CL$9)</f>
        <v>165.2031249999996</v>
      </c>
      <c r="CP863" s="140" t="str">
        <f ca="1">IFERROR(INDEX('Current Jobs'!$W$11:$W$510, MATCH($CN863, 'Current Jobs'!$T$11:$T$510, 0)), "")</f>
        <v/>
      </c>
      <c r="CQ863" s="17" t="str">
        <f t="shared" ca="1" si="158"/>
        <v/>
      </c>
      <c r="CR863" s="17" t="str">
        <f t="shared" ca="1" si="160"/>
        <v/>
      </c>
      <c r="CS863" s="17" t="str">
        <f t="shared" ca="1" si="168"/>
        <v/>
      </c>
      <c r="CT863" s="17" t="str">
        <f t="shared" ca="1" si="169"/>
        <v/>
      </c>
      <c r="CV863" s="118" t="str" cm="1">
        <f t="array" aca="1" ref="CV863" ca="1">IF($CN863&gt;$CV$6, "", IFERROR(INDEX($BO$4:$BV$4, $BN$4, MATCH($CK863, $BO$8:$BV$8, 0)), 0))</f>
        <v/>
      </c>
      <c r="CX863" s="118" t="str">
        <f t="shared" ca="1" si="171"/>
        <v/>
      </c>
    </row>
    <row r="864" spans="88:102" hidden="1" x14ac:dyDescent="0.25">
      <c r="CJ864" s="89">
        <f t="shared" ca="1" si="159"/>
        <v>45519</v>
      </c>
      <c r="CK864" s="17" t="str">
        <f t="shared" ca="1" si="170"/>
        <v>Thu</v>
      </c>
      <c r="CL864" s="118" cm="1">
        <f t="array" aca="1" ref="CL864" ca="1">IFERROR(INDEX($BO$6:$BV$6, $BN$6, MATCH($CK864, $BO$8:$BV$8, 0)), 0)</f>
        <v>0.28385416666666663</v>
      </c>
      <c r="CN864" s="150">
        <f t="shared" ca="1" si="163"/>
        <v>5</v>
      </c>
      <c r="CO864" s="118">
        <f ca="1">SUMIF($CN$9:$CN864, $CN864, $CL$9:$CL$9)</f>
        <v>165.48697916666626</v>
      </c>
      <c r="CP864" s="140" t="str">
        <f ca="1">IFERROR(INDEX('Current Jobs'!$W$11:$W$510, MATCH($CN864, 'Current Jobs'!$T$11:$T$510, 0)), "")</f>
        <v/>
      </c>
      <c r="CQ864" s="17" t="str">
        <f t="shared" ca="1" si="158"/>
        <v/>
      </c>
      <c r="CR864" s="17" t="str">
        <f t="shared" ca="1" si="160"/>
        <v/>
      </c>
      <c r="CS864" s="17" t="str">
        <f t="shared" ca="1" si="168"/>
        <v/>
      </c>
      <c r="CT864" s="17" t="str">
        <f t="shared" ca="1" si="169"/>
        <v/>
      </c>
      <c r="CV864" s="118" t="str" cm="1">
        <f t="array" aca="1" ref="CV864" ca="1">IF($CN864&gt;$CV$6, "", IFERROR(INDEX($BO$4:$BV$4, $BN$4, MATCH($CK864, $BO$8:$BV$8, 0)), 0))</f>
        <v/>
      </c>
      <c r="CX864" s="118" t="str">
        <f t="shared" ca="1" si="171"/>
        <v/>
      </c>
    </row>
    <row r="865" spans="88:102" hidden="1" x14ac:dyDescent="0.25">
      <c r="CJ865" s="89">
        <f t="shared" ca="1" si="159"/>
        <v>45520</v>
      </c>
      <c r="CK865" s="17" t="str">
        <f t="shared" ca="1" si="170"/>
        <v>Fri</v>
      </c>
      <c r="CL865" s="118" cm="1">
        <f t="array" aca="1" ref="CL865" ca="1">IFERROR(INDEX($BO$6:$BV$6, $BN$6, MATCH($CK865, $BO$8:$BV$8, 0)), 0)</f>
        <v>0.28385416666666663</v>
      </c>
      <c r="CN865" s="150">
        <f t="shared" ca="1" si="163"/>
        <v>5</v>
      </c>
      <c r="CO865" s="118">
        <f ca="1">SUMIF($CN$9:$CN865, $CN865, $CL$9:$CL$9)</f>
        <v>165.77083333333292</v>
      </c>
      <c r="CP865" s="140" t="str">
        <f ca="1">IFERROR(INDEX('Current Jobs'!$W$11:$W$510, MATCH($CN865, 'Current Jobs'!$T$11:$T$510, 0)), "")</f>
        <v/>
      </c>
      <c r="CQ865" s="17" t="str">
        <f t="shared" ca="1" si="158"/>
        <v/>
      </c>
      <c r="CR865" s="17" t="str">
        <f t="shared" ca="1" si="160"/>
        <v/>
      </c>
      <c r="CS865" s="17" t="str">
        <f t="shared" ca="1" si="168"/>
        <v/>
      </c>
      <c r="CT865" s="17" t="str">
        <f t="shared" ca="1" si="169"/>
        <v/>
      </c>
      <c r="CV865" s="118" t="str" cm="1">
        <f t="array" aca="1" ref="CV865" ca="1">IF($CN865&gt;$CV$6, "", IFERROR(INDEX($BO$4:$BV$4, $BN$4, MATCH($CK865, $BO$8:$BV$8, 0)), 0))</f>
        <v/>
      </c>
      <c r="CX865" s="118" t="str">
        <f t="shared" ca="1" si="171"/>
        <v/>
      </c>
    </row>
    <row r="866" spans="88:102" hidden="1" x14ac:dyDescent="0.25">
      <c r="CJ866" s="89">
        <f t="shared" ca="1" si="159"/>
        <v>45521</v>
      </c>
      <c r="CK866" s="17" t="str">
        <f t="shared" ca="1" si="170"/>
        <v>Sat</v>
      </c>
      <c r="CL866" s="118" cm="1">
        <f t="array" aca="1" ref="CL866" ca="1">IFERROR(INDEX($BO$6:$BV$6, $BN$6, MATCH($CK866, $BO$8:$BV$8, 0)), 0)</f>
        <v>0</v>
      </c>
      <c r="CN866" s="150">
        <f t="shared" ca="1" si="163"/>
        <v>5</v>
      </c>
      <c r="CO866" s="118">
        <f ca="1">SUMIF($CN$9:$CN866, $CN866, $CL$9:$CL$9)</f>
        <v>165.77083333333292</v>
      </c>
      <c r="CP866" s="140" t="str">
        <f ca="1">IFERROR(INDEX('Current Jobs'!$W$11:$W$510, MATCH($CN866, 'Current Jobs'!$T$11:$T$510, 0)), "")</f>
        <v/>
      </c>
      <c r="CQ866" s="17" t="str">
        <f t="shared" ca="1" si="158"/>
        <v/>
      </c>
      <c r="CR866" s="17" t="str">
        <f t="shared" ca="1" si="160"/>
        <v/>
      </c>
      <c r="CS866" s="17" t="str">
        <f t="shared" ca="1" si="168"/>
        <v/>
      </c>
      <c r="CT866" s="17" t="str">
        <f t="shared" ca="1" si="169"/>
        <v/>
      </c>
      <c r="CV866" s="118" t="str" cm="1">
        <f t="array" aca="1" ref="CV866" ca="1">IF($CN866&gt;$CV$6, "", IFERROR(INDEX($BO$4:$BV$4, $BN$4, MATCH($CK866, $BO$8:$BV$8, 0)), 0))</f>
        <v/>
      </c>
      <c r="CX866" s="118" t="str">
        <f t="shared" ca="1" si="171"/>
        <v/>
      </c>
    </row>
    <row r="867" spans="88:102" hidden="1" x14ac:dyDescent="0.25">
      <c r="CJ867" s="89">
        <f t="shared" ca="1" si="159"/>
        <v>45522</v>
      </c>
      <c r="CK867" s="17" t="str">
        <f t="shared" ca="1" si="170"/>
        <v>Sun</v>
      </c>
      <c r="CL867" s="118" cm="1">
        <f t="array" aca="1" ref="CL867" ca="1">IFERROR(INDEX($BO$6:$BV$6, $BN$6, MATCH($CK867, $BO$8:$BV$8, 0)), 0)</f>
        <v>0</v>
      </c>
      <c r="CN867" s="150">
        <f t="shared" ca="1" si="163"/>
        <v>5</v>
      </c>
      <c r="CO867" s="118">
        <f ca="1">SUMIF($CN$9:$CN867, $CN867, $CL$9:$CL$9)</f>
        <v>165.77083333333292</v>
      </c>
      <c r="CP867" s="140" t="str">
        <f ca="1">IFERROR(INDEX('Current Jobs'!$W$11:$W$510, MATCH($CN867, 'Current Jobs'!$T$11:$T$510, 0)), "")</f>
        <v/>
      </c>
      <c r="CQ867" s="17" t="str">
        <f t="shared" ca="1" si="158"/>
        <v/>
      </c>
      <c r="CR867" s="17" t="str">
        <f t="shared" ca="1" si="160"/>
        <v/>
      </c>
      <c r="CS867" s="17" t="str">
        <f t="shared" ref="CS867:CS930" ca="1" si="172">IF(CQ867="", "", CONCATENATE($CN867, " - ", CQ867))</f>
        <v/>
      </c>
      <c r="CT867" s="17" t="str">
        <f t="shared" ref="CT867:CT930" ca="1" si="173">IF(CR867="", "", CONCATENATE($CN867, " - ", CR867))</f>
        <v/>
      </c>
      <c r="CV867" s="118" t="str" cm="1">
        <f t="array" aca="1" ref="CV867" ca="1">IF($CN867&gt;$CV$6, "", IFERROR(INDEX($BO$4:$BV$4, $BN$4, MATCH($CK867, $BO$8:$BV$8, 0)), 0))</f>
        <v/>
      </c>
      <c r="CX867" s="118" t="str">
        <f t="shared" ca="1" si="171"/>
        <v/>
      </c>
    </row>
    <row r="868" spans="88:102" hidden="1" x14ac:dyDescent="0.25">
      <c r="CJ868" s="89">
        <f t="shared" ca="1" si="159"/>
        <v>45523</v>
      </c>
      <c r="CK868" s="17" t="str">
        <f t="shared" ca="1" si="170"/>
        <v>Mon</v>
      </c>
      <c r="CL868" s="118" cm="1">
        <f t="array" aca="1" ref="CL868" ca="1">IFERROR(INDEX($BO$6:$BV$6, $BN$6, MATCH($CK868, $BO$8:$BV$8, 0)), 0)</f>
        <v>0.28385416666666663</v>
      </c>
      <c r="CN868" s="150">
        <f t="shared" ca="1" si="163"/>
        <v>5</v>
      </c>
      <c r="CO868" s="118">
        <f ca="1">SUMIF($CN$9:$CN868, $CN868, $CL$9:$CL$9)</f>
        <v>166.05468749999957</v>
      </c>
      <c r="CP868" s="140" t="str">
        <f ca="1">IFERROR(INDEX('Current Jobs'!$W$11:$W$510, MATCH($CN868, 'Current Jobs'!$T$11:$T$510, 0)), "")</f>
        <v/>
      </c>
      <c r="CQ868" s="17" t="str">
        <f t="shared" ca="1" si="158"/>
        <v/>
      </c>
      <c r="CR868" s="17" t="str">
        <f t="shared" ca="1" si="160"/>
        <v/>
      </c>
      <c r="CS868" s="17" t="str">
        <f t="shared" ca="1" si="172"/>
        <v/>
      </c>
      <c r="CT868" s="17" t="str">
        <f t="shared" ca="1" si="173"/>
        <v/>
      </c>
      <c r="CV868" s="118" t="str" cm="1">
        <f t="array" aca="1" ref="CV868" ca="1">IF($CN868&gt;$CV$6, "", IFERROR(INDEX($BO$4:$BV$4, $BN$4, MATCH($CK868, $BO$8:$BV$8, 0)), 0))</f>
        <v/>
      </c>
      <c r="CX868" s="118" t="str">
        <f t="shared" ca="1" si="171"/>
        <v/>
      </c>
    </row>
    <row r="869" spans="88:102" hidden="1" x14ac:dyDescent="0.25">
      <c r="CJ869" s="89">
        <f t="shared" ca="1" si="159"/>
        <v>45524</v>
      </c>
      <c r="CK869" s="17" t="str">
        <f t="shared" ca="1" si="170"/>
        <v>Tue</v>
      </c>
      <c r="CL869" s="118" cm="1">
        <f t="array" aca="1" ref="CL869" ca="1">IFERROR(INDEX($BO$6:$BV$6, $BN$6, MATCH($CK869, $BO$8:$BV$8, 0)), 0)</f>
        <v>0.28385416666666663</v>
      </c>
      <c r="CN869" s="150">
        <f t="shared" ca="1" si="163"/>
        <v>5</v>
      </c>
      <c r="CO869" s="118">
        <f ca="1">SUMIF($CN$9:$CN869, $CN869, $CL$9:$CL$9)</f>
        <v>166.33854166666623</v>
      </c>
      <c r="CP869" s="140" t="str">
        <f ca="1">IFERROR(INDEX('Current Jobs'!$W$11:$W$510, MATCH($CN869, 'Current Jobs'!$T$11:$T$510, 0)), "")</f>
        <v/>
      </c>
      <c r="CQ869" s="17" t="str">
        <f t="shared" ca="1" si="158"/>
        <v/>
      </c>
      <c r="CR869" s="17" t="str">
        <f t="shared" ca="1" si="160"/>
        <v/>
      </c>
      <c r="CS869" s="17" t="str">
        <f t="shared" ca="1" si="172"/>
        <v/>
      </c>
      <c r="CT869" s="17" t="str">
        <f t="shared" ca="1" si="173"/>
        <v/>
      </c>
      <c r="CV869" s="118" t="str" cm="1">
        <f t="array" aca="1" ref="CV869" ca="1">IF($CN869&gt;$CV$6, "", IFERROR(INDEX($BO$4:$BV$4, $BN$4, MATCH($CK869, $BO$8:$BV$8, 0)), 0))</f>
        <v/>
      </c>
      <c r="CX869" s="118" t="str">
        <f t="shared" ca="1" si="171"/>
        <v/>
      </c>
    </row>
    <row r="870" spans="88:102" hidden="1" x14ac:dyDescent="0.25">
      <c r="CJ870" s="89">
        <f t="shared" ca="1" si="159"/>
        <v>45525</v>
      </c>
      <c r="CK870" s="17" t="str">
        <f t="shared" ca="1" si="170"/>
        <v>Wed</v>
      </c>
      <c r="CL870" s="118" cm="1">
        <f t="array" aca="1" ref="CL870" ca="1">IFERROR(INDEX($BO$6:$BV$6, $BN$6, MATCH($CK870, $BO$8:$BV$8, 0)), 0)</f>
        <v>0.28385416666666663</v>
      </c>
      <c r="CN870" s="150">
        <f t="shared" ca="1" si="163"/>
        <v>5</v>
      </c>
      <c r="CO870" s="118">
        <f ca="1">SUMIF($CN$9:$CN870, $CN870, $CL$9:$CL$9)</f>
        <v>166.62239583333289</v>
      </c>
      <c r="CP870" s="140" t="str">
        <f ca="1">IFERROR(INDEX('Current Jobs'!$W$11:$W$510, MATCH($CN870, 'Current Jobs'!$T$11:$T$510, 0)), "")</f>
        <v/>
      </c>
      <c r="CQ870" s="17" t="str">
        <f t="shared" ca="1" si="158"/>
        <v/>
      </c>
      <c r="CR870" s="17" t="str">
        <f t="shared" ca="1" si="160"/>
        <v/>
      </c>
      <c r="CS870" s="17" t="str">
        <f t="shared" ca="1" si="172"/>
        <v/>
      </c>
      <c r="CT870" s="17" t="str">
        <f t="shared" ca="1" si="173"/>
        <v/>
      </c>
      <c r="CV870" s="118" t="str" cm="1">
        <f t="array" aca="1" ref="CV870" ca="1">IF($CN870&gt;$CV$6, "", IFERROR(INDEX($BO$4:$BV$4, $BN$4, MATCH($CK870, $BO$8:$BV$8, 0)), 0))</f>
        <v/>
      </c>
      <c r="CX870" s="118" t="str">
        <f t="shared" ca="1" si="171"/>
        <v/>
      </c>
    </row>
    <row r="871" spans="88:102" hidden="1" x14ac:dyDescent="0.25">
      <c r="CJ871" s="89">
        <f t="shared" ca="1" si="159"/>
        <v>45526</v>
      </c>
      <c r="CK871" s="17" t="str">
        <f t="shared" ca="1" si="170"/>
        <v>Thu</v>
      </c>
      <c r="CL871" s="118" cm="1">
        <f t="array" aca="1" ref="CL871" ca="1">IFERROR(INDEX($BO$6:$BV$6, $BN$6, MATCH($CK871, $BO$8:$BV$8, 0)), 0)</f>
        <v>0.28385416666666663</v>
      </c>
      <c r="CN871" s="150">
        <f t="shared" ca="1" si="163"/>
        <v>5</v>
      </c>
      <c r="CO871" s="118">
        <f ca="1">SUMIF($CN$9:$CN871, $CN871, $CL$9:$CL$9)</f>
        <v>166.90624999999955</v>
      </c>
      <c r="CP871" s="140" t="str">
        <f ca="1">IFERROR(INDEX('Current Jobs'!$W$11:$W$510, MATCH($CN871, 'Current Jobs'!$T$11:$T$510, 0)), "")</f>
        <v/>
      </c>
      <c r="CQ871" s="17" t="str">
        <f t="shared" ca="1" si="158"/>
        <v/>
      </c>
      <c r="CR871" s="17" t="str">
        <f t="shared" ca="1" si="160"/>
        <v/>
      </c>
      <c r="CS871" s="17" t="str">
        <f t="shared" ca="1" si="172"/>
        <v/>
      </c>
      <c r="CT871" s="17" t="str">
        <f t="shared" ca="1" si="173"/>
        <v/>
      </c>
      <c r="CV871" s="118" t="str" cm="1">
        <f t="array" aca="1" ref="CV871" ca="1">IF($CN871&gt;$CV$6, "", IFERROR(INDEX($BO$4:$BV$4, $BN$4, MATCH($CK871, $BO$8:$BV$8, 0)), 0))</f>
        <v/>
      </c>
      <c r="CX871" s="118" t="str">
        <f t="shared" ca="1" si="171"/>
        <v/>
      </c>
    </row>
    <row r="872" spans="88:102" hidden="1" x14ac:dyDescent="0.25">
      <c r="CJ872" s="89">
        <f t="shared" ca="1" si="159"/>
        <v>45527</v>
      </c>
      <c r="CK872" s="17" t="str">
        <f t="shared" ca="1" si="170"/>
        <v>Fri</v>
      </c>
      <c r="CL872" s="118" cm="1">
        <f t="array" aca="1" ref="CL872" ca="1">IFERROR(INDEX($BO$6:$BV$6, $BN$6, MATCH($CK872, $BO$8:$BV$8, 0)), 0)</f>
        <v>0.28385416666666663</v>
      </c>
      <c r="CN872" s="150">
        <f t="shared" ca="1" si="163"/>
        <v>5</v>
      </c>
      <c r="CO872" s="118">
        <f ca="1">SUMIF($CN$9:$CN872, $CN872, $CL$9:$CL$9)</f>
        <v>167.1901041666662</v>
      </c>
      <c r="CP872" s="140" t="str">
        <f ca="1">IFERROR(INDEX('Current Jobs'!$W$11:$W$510, MATCH($CN872, 'Current Jobs'!$T$11:$T$510, 0)), "")</f>
        <v/>
      </c>
      <c r="CQ872" s="17" t="str">
        <f t="shared" ca="1" si="158"/>
        <v/>
      </c>
      <c r="CR872" s="17" t="str">
        <f t="shared" ca="1" si="160"/>
        <v/>
      </c>
      <c r="CS872" s="17" t="str">
        <f t="shared" ca="1" si="172"/>
        <v/>
      </c>
      <c r="CT872" s="17" t="str">
        <f t="shared" ca="1" si="173"/>
        <v/>
      </c>
      <c r="CV872" s="118" t="str" cm="1">
        <f t="array" aca="1" ref="CV872" ca="1">IF($CN872&gt;$CV$6, "", IFERROR(INDEX($BO$4:$BV$4, $BN$4, MATCH($CK872, $BO$8:$BV$8, 0)), 0))</f>
        <v/>
      </c>
      <c r="CX872" s="118" t="str">
        <f t="shared" ca="1" si="171"/>
        <v/>
      </c>
    </row>
    <row r="873" spans="88:102" hidden="1" x14ac:dyDescent="0.25">
      <c r="CJ873" s="89">
        <f t="shared" ca="1" si="159"/>
        <v>45528</v>
      </c>
      <c r="CK873" s="17" t="str">
        <f t="shared" ca="1" si="170"/>
        <v>Sat</v>
      </c>
      <c r="CL873" s="118" cm="1">
        <f t="array" aca="1" ref="CL873" ca="1">IFERROR(INDEX($BO$6:$BV$6, $BN$6, MATCH($CK873, $BO$8:$BV$8, 0)), 0)</f>
        <v>0</v>
      </c>
      <c r="CN873" s="150">
        <f t="shared" ca="1" si="163"/>
        <v>5</v>
      </c>
      <c r="CO873" s="118">
        <f ca="1">SUMIF($CN$9:$CN873, $CN873, $CL$9:$CL$9)</f>
        <v>167.1901041666662</v>
      </c>
      <c r="CP873" s="140" t="str">
        <f ca="1">IFERROR(INDEX('Current Jobs'!$W$11:$W$510, MATCH($CN873, 'Current Jobs'!$T$11:$T$510, 0)), "")</f>
        <v/>
      </c>
      <c r="CQ873" s="17" t="str">
        <f t="shared" ca="1" si="158"/>
        <v/>
      </c>
      <c r="CR873" s="17" t="str">
        <f t="shared" ca="1" si="160"/>
        <v/>
      </c>
      <c r="CS873" s="17" t="str">
        <f t="shared" ca="1" si="172"/>
        <v/>
      </c>
      <c r="CT873" s="17" t="str">
        <f t="shared" ca="1" si="173"/>
        <v/>
      </c>
      <c r="CV873" s="118" t="str" cm="1">
        <f t="array" aca="1" ref="CV873" ca="1">IF($CN873&gt;$CV$6, "", IFERROR(INDEX($BO$4:$BV$4, $BN$4, MATCH($CK873, $BO$8:$BV$8, 0)), 0))</f>
        <v/>
      </c>
      <c r="CX873" s="118" t="str">
        <f t="shared" ca="1" si="171"/>
        <v/>
      </c>
    </row>
    <row r="874" spans="88:102" hidden="1" x14ac:dyDescent="0.25">
      <c r="CJ874" s="89">
        <f t="shared" ca="1" si="159"/>
        <v>45529</v>
      </c>
      <c r="CK874" s="17" t="str">
        <f t="shared" ca="1" si="170"/>
        <v>Sun</v>
      </c>
      <c r="CL874" s="118" cm="1">
        <f t="array" aca="1" ref="CL874" ca="1">IFERROR(INDEX($BO$6:$BV$6, $BN$6, MATCH($CK874, $BO$8:$BV$8, 0)), 0)</f>
        <v>0</v>
      </c>
      <c r="CN874" s="150">
        <f t="shared" ca="1" si="163"/>
        <v>5</v>
      </c>
      <c r="CO874" s="118">
        <f ca="1">SUMIF($CN$9:$CN874, $CN874, $CL$9:$CL$9)</f>
        <v>167.1901041666662</v>
      </c>
      <c r="CP874" s="140" t="str">
        <f ca="1">IFERROR(INDEX('Current Jobs'!$W$11:$W$510, MATCH($CN874, 'Current Jobs'!$T$11:$T$510, 0)), "")</f>
        <v/>
      </c>
      <c r="CQ874" s="17" t="str">
        <f t="shared" ca="1" si="158"/>
        <v/>
      </c>
      <c r="CR874" s="17" t="str">
        <f t="shared" ca="1" si="160"/>
        <v/>
      </c>
      <c r="CS874" s="17" t="str">
        <f t="shared" ca="1" si="172"/>
        <v/>
      </c>
      <c r="CT874" s="17" t="str">
        <f t="shared" ca="1" si="173"/>
        <v/>
      </c>
      <c r="CV874" s="118" t="str" cm="1">
        <f t="array" aca="1" ref="CV874" ca="1">IF($CN874&gt;$CV$6, "", IFERROR(INDEX($BO$4:$BV$4, $BN$4, MATCH($CK874, $BO$8:$BV$8, 0)), 0))</f>
        <v/>
      </c>
      <c r="CX874" s="118" t="str">
        <f t="shared" ca="1" si="171"/>
        <v/>
      </c>
    </row>
    <row r="875" spans="88:102" hidden="1" x14ac:dyDescent="0.25">
      <c r="CJ875" s="89">
        <f t="shared" ca="1" si="159"/>
        <v>45530</v>
      </c>
      <c r="CK875" s="17" t="str">
        <f t="shared" ca="1" si="170"/>
        <v>Bank Hol</v>
      </c>
      <c r="CL875" s="118" cm="1">
        <f t="array" aca="1" ref="CL875" ca="1">IFERROR(INDEX($BO$6:$BV$6, $BN$6, MATCH($CK875, $BO$8:$BV$8, 0)), 0)</f>
        <v>0</v>
      </c>
      <c r="CN875" s="150">
        <f t="shared" ca="1" si="163"/>
        <v>5</v>
      </c>
      <c r="CO875" s="118">
        <f ca="1">SUMIF($CN$9:$CN875, $CN875, $CL$9:$CL$9)</f>
        <v>167.1901041666662</v>
      </c>
      <c r="CP875" s="140" t="str">
        <f ca="1">IFERROR(INDEX('Current Jobs'!$W$11:$W$510, MATCH($CN875, 'Current Jobs'!$T$11:$T$510, 0)), "")</f>
        <v/>
      </c>
      <c r="CQ875" s="17" t="str">
        <f t="shared" ca="1" si="158"/>
        <v/>
      </c>
      <c r="CR875" s="17" t="str">
        <f t="shared" ca="1" si="160"/>
        <v/>
      </c>
      <c r="CS875" s="17" t="str">
        <f t="shared" ca="1" si="172"/>
        <v/>
      </c>
      <c r="CT875" s="17" t="str">
        <f t="shared" ca="1" si="173"/>
        <v/>
      </c>
      <c r="CV875" s="118" t="str" cm="1">
        <f t="array" aca="1" ref="CV875" ca="1">IF($CN875&gt;$CV$6, "", IFERROR(INDEX($BO$4:$BV$4, $BN$4, MATCH($CK875, $BO$8:$BV$8, 0)), 0))</f>
        <v/>
      </c>
      <c r="CX875" s="118" t="str">
        <f t="shared" ca="1" si="171"/>
        <v/>
      </c>
    </row>
    <row r="876" spans="88:102" hidden="1" x14ac:dyDescent="0.25">
      <c r="CJ876" s="89">
        <f t="shared" ca="1" si="159"/>
        <v>45531</v>
      </c>
      <c r="CK876" s="17" t="str">
        <f t="shared" ca="1" si="170"/>
        <v>Tue</v>
      </c>
      <c r="CL876" s="118" cm="1">
        <f t="array" aca="1" ref="CL876" ca="1">IFERROR(INDEX($BO$6:$BV$6, $BN$6, MATCH($CK876, $BO$8:$BV$8, 0)), 0)</f>
        <v>0.28385416666666663</v>
      </c>
      <c r="CN876" s="150">
        <f t="shared" ca="1" si="163"/>
        <v>5</v>
      </c>
      <c r="CO876" s="118">
        <f ca="1">SUMIF($CN$9:$CN876, $CN876, $CL$9:$CL$9)</f>
        <v>167.47395833333286</v>
      </c>
      <c r="CP876" s="140" t="str">
        <f ca="1">IFERROR(INDEX('Current Jobs'!$W$11:$W$510, MATCH($CN876, 'Current Jobs'!$T$11:$T$510, 0)), "")</f>
        <v/>
      </c>
      <c r="CQ876" s="17" t="str">
        <f t="shared" ca="1" si="158"/>
        <v/>
      </c>
      <c r="CR876" s="17" t="str">
        <f t="shared" ca="1" si="160"/>
        <v/>
      </c>
      <c r="CS876" s="17" t="str">
        <f t="shared" ca="1" si="172"/>
        <v/>
      </c>
      <c r="CT876" s="17" t="str">
        <f t="shared" ca="1" si="173"/>
        <v/>
      </c>
      <c r="CV876" s="118" t="str" cm="1">
        <f t="array" aca="1" ref="CV876" ca="1">IF($CN876&gt;$CV$6, "", IFERROR(INDEX($BO$4:$BV$4, $BN$4, MATCH($CK876, $BO$8:$BV$8, 0)), 0))</f>
        <v/>
      </c>
      <c r="CX876" s="118" t="str">
        <f t="shared" ca="1" si="171"/>
        <v/>
      </c>
    </row>
    <row r="877" spans="88:102" hidden="1" x14ac:dyDescent="0.25">
      <c r="CJ877" s="89">
        <f t="shared" ca="1" si="159"/>
        <v>45532</v>
      </c>
      <c r="CK877" s="17" t="str">
        <f t="shared" ca="1" si="170"/>
        <v>Wed</v>
      </c>
      <c r="CL877" s="118" cm="1">
        <f t="array" aca="1" ref="CL877" ca="1">IFERROR(INDEX($BO$6:$BV$6, $BN$6, MATCH($CK877, $BO$8:$BV$8, 0)), 0)</f>
        <v>0.28385416666666663</v>
      </c>
      <c r="CN877" s="150">
        <f t="shared" ca="1" si="163"/>
        <v>5</v>
      </c>
      <c r="CO877" s="118">
        <f ca="1">SUMIF($CN$9:$CN877, $CN877, $CL$9:$CL$9)</f>
        <v>167.75781249999952</v>
      </c>
      <c r="CP877" s="140" t="str">
        <f ca="1">IFERROR(INDEX('Current Jobs'!$W$11:$W$510, MATCH($CN877, 'Current Jobs'!$T$11:$T$510, 0)), "")</f>
        <v/>
      </c>
      <c r="CQ877" s="17" t="str">
        <f t="shared" ca="1" si="158"/>
        <v/>
      </c>
      <c r="CR877" s="17" t="str">
        <f t="shared" ca="1" si="160"/>
        <v/>
      </c>
      <c r="CS877" s="17" t="str">
        <f t="shared" ca="1" si="172"/>
        <v/>
      </c>
      <c r="CT877" s="17" t="str">
        <f t="shared" ca="1" si="173"/>
        <v/>
      </c>
      <c r="CV877" s="118" t="str" cm="1">
        <f t="array" aca="1" ref="CV877" ca="1">IF($CN877&gt;$CV$6, "", IFERROR(INDEX($BO$4:$BV$4, $BN$4, MATCH($CK877, $BO$8:$BV$8, 0)), 0))</f>
        <v/>
      </c>
      <c r="CX877" s="118" t="str">
        <f t="shared" ca="1" si="171"/>
        <v/>
      </c>
    </row>
    <row r="878" spans="88:102" hidden="1" x14ac:dyDescent="0.25">
      <c r="CJ878" s="89">
        <f t="shared" ca="1" si="159"/>
        <v>45533</v>
      </c>
      <c r="CK878" s="17" t="str">
        <f t="shared" ca="1" si="170"/>
        <v>Thu</v>
      </c>
      <c r="CL878" s="118" cm="1">
        <f t="array" aca="1" ref="CL878" ca="1">IFERROR(INDEX($BO$6:$BV$6, $BN$6, MATCH($CK878, $BO$8:$BV$8, 0)), 0)</f>
        <v>0.28385416666666663</v>
      </c>
      <c r="CN878" s="150">
        <f t="shared" ca="1" si="163"/>
        <v>5</v>
      </c>
      <c r="CO878" s="118">
        <f ca="1">SUMIF($CN$9:$CN878, $CN878, $CL$9:$CL$9)</f>
        <v>168.04166666666617</v>
      </c>
      <c r="CP878" s="140" t="str">
        <f ca="1">IFERROR(INDEX('Current Jobs'!$W$11:$W$510, MATCH($CN878, 'Current Jobs'!$T$11:$T$510, 0)), "")</f>
        <v/>
      </c>
      <c r="CQ878" s="17" t="str">
        <f t="shared" ca="1" si="158"/>
        <v/>
      </c>
      <c r="CR878" s="17" t="str">
        <f t="shared" ca="1" si="160"/>
        <v/>
      </c>
      <c r="CS878" s="17" t="str">
        <f t="shared" ca="1" si="172"/>
        <v/>
      </c>
      <c r="CT878" s="17" t="str">
        <f t="shared" ca="1" si="173"/>
        <v/>
      </c>
      <c r="CV878" s="118" t="str" cm="1">
        <f t="array" aca="1" ref="CV878" ca="1">IF($CN878&gt;$CV$6, "", IFERROR(INDEX($BO$4:$BV$4, $BN$4, MATCH($CK878, $BO$8:$BV$8, 0)), 0))</f>
        <v/>
      </c>
      <c r="CX878" s="118" t="str">
        <f t="shared" ca="1" si="171"/>
        <v/>
      </c>
    </row>
    <row r="879" spans="88:102" hidden="1" x14ac:dyDescent="0.25">
      <c r="CJ879" s="89">
        <f t="shared" ca="1" si="159"/>
        <v>45534</v>
      </c>
      <c r="CK879" s="17" t="str">
        <f t="shared" ca="1" si="170"/>
        <v>Fri</v>
      </c>
      <c r="CL879" s="118" cm="1">
        <f t="array" aca="1" ref="CL879" ca="1">IFERROR(INDEX($BO$6:$BV$6, $BN$6, MATCH($CK879, $BO$8:$BV$8, 0)), 0)</f>
        <v>0.28385416666666663</v>
      </c>
      <c r="CN879" s="150">
        <f t="shared" ca="1" si="163"/>
        <v>5</v>
      </c>
      <c r="CO879" s="118">
        <f ca="1">SUMIF($CN$9:$CN879, $CN879, $CL$9:$CL$9)</f>
        <v>168.32552083333283</v>
      </c>
      <c r="CP879" s="140" t="str">
        <f ca="1">IFERROR(INDEX('Current Jobs'!$W$11:$W$510, MATCH($CN879, 'Current Jobs'!$T$11:$T$510, 0)), "")</f>
        <v/>
      </c>
      <c r="CQ879" s="17" t="str">
        <f t="shared" ca="1" si="158"/>
        <v/>
      </c>
      <c r="CR879" s="17" t="str">
        <f t="shared" ca="1" si="160"/>
        <v/>
      </c>
      <c r="CS879" s="17" t="str">
        <f t="shared" ca="1" si="172"/>
        <v/>
      </c>
      <c r="CT879" s="17" t="str">
        <f t="shared" ca="1" si="173"/>
        <v/>
      </c>
      <c r="CV879" s="118" t="str" cm="1">
        <f t="array" aca="1" ref="CV879" ca="1">IF($CN879&gt;$CV$6, "", IFERROR(INDEX($BO$4:$BV$4, $BN$4, MATCH($CK879, $BO$8:$BV$8, 0)), 0))</f>
        <v/>
      </c>
      <c r="CX879" s="118" t="str">
        <f t="shared" ca="1" si="171"/>
        <v/>
      </c>
    </row>
    <row r="880" spans="88:102" hidden="1" x14ac:dyDescent="0.25">
      <c r="CJ880" s="89">
        <f t="shared" ca="1" si="159"/>
        <v>45535</v>
      </c>
      <c r="CK880" s="17" t="str">
        <f t="shared" ca="1" si="170"/>
        <v>Sat</v>
      </c>
      <c r="CL880" s="118" cm="1">
        <f t="array" aca="1" ref="CL880" ca="1">IFERROR(INDEX($BO$6:$BV$6, $BN$6, MATCH($CK880, $BO$8:$BV$8, 0)), 0)</f>
        <v>0</v>
      </c>
      <c r="CN880" s="150">
        <f t="shared" ca="1" si="163"/>
        <v>5</v>
      </c>
      <c r="CO880" s="118">
        <f ca="1">SUMIF($CN$9:$CN880, $CN880, $CL$9:$CL$9)</f>
        <v>168.32552083333283</v>
      </c>
      <c r="CP880" s="140" t="str">
        <f ca="1">IFERROR(INDEX('Current Jobs'!$W$11:$W$510, MATCH($CN880, 'Current Jobs'!$T$11:$T$510, 0)), "")</f>
        <v/>
      </c>
      <c r="CQ880" s="17" t="str">
        <f t="shared" ca="1" si="158"/>
        <v/>
      </c>
      <c r="CR880" s="17" t="str">
        <f t="shared" ca="1" si="160"/>
        <v/>
      </c>
      <c r="CS880" s="17" t="str">
        <f t="shared" ca="1" si="172"/>
        <v/>
      </c>
      <c r="CT880" s="17" t="str">
        <f t="shared" ca="1" si="173"/>
        <v/>
      </c>
      <c r="CV880" s="118" t="str" cm="1">
        <f t="array" aca="1" ref="CV880" ca="1">IF($CN880&gt;$CV$6, "", IFERROR(INDEX($BO$4:$BV$4, $BN$4, MATCH($CK880, $BO$8:$BV$8, 0)), 0))</f>
        <v/>
      </c>
      <c r="CX880" s="118" t="str">
        <f t="shared" ca="1" si="171"/>
        <v/>
      </c>
    </row>
    <row r="881" spans="88:102" hidden="1" x14ac:dyDescent="0.25">
      <c r="CJ881" s="89">
        <f t="shared" ca="1" si="159"/>
        <v>45536</v>
      </c>
      <c r="CK881" s="17" t="str">
        <f t="shared" ca="1" si="170"/>
        <v>Sun</v>
      </c>
      <c r="CL881" s="118" cm="1">
        <f t="array" aca="1" ref="CL881" ca="1">IFERROR(INDEX($BO$6:$BV$6, $BN$6, MATCH($CK881, $BO$8:$BV$8, 0)), 0)</f>
        <v>0</v>
      </c>
      <c r="CN881" s="150">
        <f t="shared" ca="1" si="163"/>
        <v>5</v>
      </c>
      <c r="CO881" s="118">
        <f ca="1">SUMIF($CN$9:$CN881, $CN881, $CL$9:$CL$9)</f>
        <v>168.32552083333283</v>
      </c>
      <c r="CP881" s="140" t="str">
        <f ca="1">IFERROR(INDEX('Current Jobs'!$W$11:$W$510, MATCH($CN881, 'Current Jobs'!$T$11:$T$510, 0)), "")</f>
        <v/>
      </c>
      <c r="CQ881" s="17" t="str">
        <f t="shared" ca="1" si="158"/>
        <v/>
      </c>
      <c r="CR881" s="17" t="str">
        <f t="shared" ca="1" si="160"/>
        <v/>
      </c>
      <c r="CS881" s="17" t="str">
        <f t="shared" ca="1" si="172"/>
        <v/>
      </c>
      <c r="CT881" s="17" t="str">
        <f t="shared" ca="1" si="173"/>
        <v/>
      </c>
      <c r="CV881" s="118" t="str" cm="1">
        <f t="array" aca="1" ref="CV881" ca="1">IF($CN881&gt;$CV$6, "", IFERROR(INDEX($BO$4:$BV$4, $BN$4, MATCH($CK881, $BO$8:$BV$8, 0)), 0))</f>
        <v/>
      </c>
      <c r="CX881" s="118" t="str">
        <f t="shared" ca="1" si="171"/>
        <v/>
      </c>
    </row>
    <row r="882" spans="88:102" hidden="1" x14ac:dyDescent="0.25">
      <c r="CJ882" s="89">
        <f t="shared" ca="1" si="159"/>
        <v>45537</v>
      </c>
      <c r="CK882" s="17" t="str">
        <f t="shared" ca="1" si="170"/>
        <v>Mon</v>
      </c>
      <c r="CL882" s="118" cm="1">
        <f t="array" aca="1" ref="CL882" ca="1">IFERROR(INDEX($BO$6:$BV$6, $BN$6, MATCH($CK882, $BO$8:$BV$8, 0)), 0)</f>
        <v>0.28385416666666663</v>
      </c>
      <c r="CN882" s="150">
        <f t="shared" ca="1" si="163"/>
        <v>5</v>
      </c>
      <c r="CO882" s="118">
        <f ca="1">SUMIF($CN$9:$CN882, $CN882, $CL$9:$CL$9)</f>
        <v>168.60937499999949</v>
      </c>
      <c r="CP882" s="140" t="str">
        <f ca="1">IFERROR(INDEX('Current Jobs'!$W$11:$W$510, MATCH($CN882, 'Current Jobs'!$T$11:$T$510, 0)), "")</f>
        <v/>
      </c>
      <c r="CQ882" s="17" t="str">
        <f t="shared" ca="1" si="158"/>
        <v/>
      </c>
      <c r="CR882" s="17" t="str">
        <f t="shared" ca="1" si="160"/>
        <v/>
      </c>
      <c r="CS882" s="17" t="str">
        <f t="shared" ca="1" si="172"/>
        <v/>
      </c>
      <c r="CT882" s="17" t="str">
        <f t="shared" ca="1" si="173"/>
        <v/>
      </c>
      <c r="CV882" s="118" t="str" cm="1">
        <f t="array" aca="1" ref="CV882" ca="1">IF($CN882&gt;$CV$6, "", IFERROR(INDEX($BO$4:$BV$4, $BN$4, MATCH($CK882, $BO$8:$BV$8, 0)), 0))</f>
        <v/>
      </c>
      <c r="CX882" s="118" t="str">
        <f t="shared" ca="1" si="171"/>
        <v/>
      </c>
    </row>
    <row r="883" spans="88:102" hidden="1" x14ac:dyDescent="0.25">
      <c r="CJ883" s="89">
        <f t="shared" ca="1" si="159"/>
        <v>45538</v>
      </c>
      <c r="CK883" s="17" t="str">
        <f t="shared" ca="1" si="170"/>
        <v>Tue</v>
      </c>
      <c r="CL883" s="118" cm="1">
        <f t="array" aca="1" ref="CL883" ca="1">IFERROR(INDEX($BO$6:$BV$6, $BN$6, MATCH($CK883, $BO$8:$BV$8, 0)), 0)</f>
        <v>0.28385416666666663</v>
      </c>
      <c r="CN883" s="150">
        <f t="shared" ca="1" si="163"/>
        <v>5</v>
      </c>
      <c r="CO883" s="118">
        <f ca="1">SUMIF($CN$9:$CN883, $CN883, $CL$9:$CL$9)</f>
        <v>168.89322916666615</v>
      </c>
      <c r="CP883" s="140" t="str">
        <f ca="1">IFERROR(INDEX('Current Jobs'!$W$11:$W$510, MATCH($CN883, 'Current Jobs'!$T$11:$T$510, 0)), "")</f>
        <v/>
      </c>
      <c r="CQ883" s="17" t="str">
        <f t="shared" ca="1" si="158"/>
        <v/>
      </c>
      <c r="CR883" s="17" t="str">
        <f t="shared" ca="1" si="160"/>
        <v/>
      </c>
      <c r="CS883" s="17" t="str">
        <f t="shared" ca="1" si="172"/>
        <v/>
      </c>
      <c r="CT883" s="17" t="str">
        <f t="shared" ca="1" si="173"/>
        <v/>
      </c>
      <c r="CV883" s="118" t="str" cm="1">
        <f t="array" aca="1" ref="CV883" ca="1">IF($CN883&gt;$CV$6, "", IFERROR(INDEX($BO$4:$BV$4, $BN$4, MATCH($CK883, $BO$8:$BV$8, 0)), 0))</f>
        <v/>
      </c>
      <c r="CX883" s="118" t="str">
        <f t="shared" ca="1" si="171"/>
        <v/>
      </c>
    </row>
    <row r="884" spans="88:102" hidden="1" x14ac:dyDescent="0.25">
      <c r="CJ884" s="89">
        <f t="shared" ca="1" si="159"/>
        <v>45539</v>
      </c>
      <c r="CK884" s="17" t="str">
        <f t="shared" ca="1" si="170"/>
        <v>Wed</v>
      </c>
      <c r="CL884" s="118" cm="1">
        <f t="array" aca="1" ref="CL884" ca="1">IFERROR(INDEX($BO$6:$BV$6, $BN$6, MATCH($CK884, $BO$8:$BV$8, 0)), 0)</f>
        <v>0.28385416666666663</v>
      </c>
      <c r="CN884" s="150">
        <f t="shared" ca="1" si="163"/>
        <v>5</v>
      </c>
      <c r="CO884" s="118">
        <f ca="1">SUMIF($CN$9:$CN884, $CN884, $CL$9:$CL$9)</f>
        <v>169.1770833333328</v>
      </c>
      <c r="CP884" s="140" t="str">
        <f ca="1">IFERROR(INDEX('Current Jobs'!$W$11:$W$510, MATCH($CN884, 'Current Jobs'!$T$11:$T$510, 0)), "")</f>
        <v/>
      </c>
      <c r="CQ884" s="17" t="str">
        <f t="shared" ca="1" si="158"/>
        <v/>
      </c>
      <c r="CR884" s="17" t="str">
        <f t="shared" ca="1" si="160"/>
        <v/>
      </c>
      <c r="CS884" s="17" t="str">
        <f t="shared" ca="1" si="172"/>
        <v/>
      </c>
      <c r="CT884" s="17" t="str">
        <f t="shared" ca="1" si="173"/>
        <v/>
      </c>
      <c r="CV884" s="118" t="str" cm="1">
        <f t="array" aca="1" ref="CV884" ca="1">IF($CN884&gt;$CV$6, "", IFERROR(INDEX($BO$4:$BV$4, $BN$4, MATCH($CK884, $BO$8:$BV$8, 0)), 0))</f>
        <v/>
      </c>
      <c r="CX884" s="118" t="str">
        <f t="shared" ca="1" si="171"/>
        <v/>
      </c>
    </row>
    <row r="885" spans="88:102" hidden="1" x14ac:dyDescent="0.25">
      <c r="CJ885" s="89">
        <f t="shared" ca="1" si="159"/>
        <v>45540</v>
      </c>
      <c r="CK885" s="17" t="str">
        <f t="shared" ca="1" si="170"/>
        <v>Thu</v>
      </c>
      <c r="CL885" s="118" cm="1">
        <f t="array" aca="1" ref="CL885" ca="1">IFERROR(INDEX($BO$6:$BV$6, $BN$6, MATCH($CK885, $BO$8:$BV$8, 0)), 0)</f>
        <v>0.28385416666666663</v>
      </c>
      <c r="CN885" s="150">
        <f t="shared" ca="1" si="163"/>
        <v>5</v>
      </c>
      <c r="CO885" s="118">
        <f ca="1">SUMIF($CN$9:$CN885, $CN885, $CL$9:$CL$9)</f>
        <v>169.46093749999946</v>
      </c>
      <c r="CP885" s="140" t="str">
        <f ca="1">IFERROR(INDEX('Current Jobs'!$W$11:$W$510, MATCH($CN885, 'Current Jobs'!$T$11:$T$510, 0)), "")</f>
        <v/>
      </c>
      <c r="CQ885" s="17" t="str">
        <f t="shared" ca="1" si="158"/>
        <v/>
      </c>
      <c r="CR885" s="17" t="str">
        <f t="shared" ca="1" si="160"/>
        <v/>
      </c>
      <c r="CS885" s="17" t="str">
        <f t="shared" ca="1" si="172"/>
        <v/>
      </c>
      <c r="CT885" s="17" t="str">
        <f t="shared" ca="1" si="173"/>
        <v/>
      </c>
      <c r="CV885" s="118" t="str" cm="1">
        <f t="array" aca="1" ref="CV885" ca="1">IF($CN885&gt;$CV$6, "", IFERROR(INDEX($BO$4:$BV$4, $BN$4, MATCH($CK885, $BO$8:$BV$8, 0)), 0))</f>
        <v/>
      </c>
      <c r="CX885" s="118" t="str">
        <f t="shared" ca="1" si="171"/>
        <v/>
      </c>
    </row>
    <row r="886" spans="88:102" hidden="1" x14ac:dyDescent="0.25">
      <c r="CJ886" s="89">
        <f t="shared" ca="1" si="159"/>
        <v>45541</v>
      </c>
      <c r="CK886" s="17" t="str">
        <f t="shared" ca="1" si="170"/>
        <v>Fri</v>
      </c>
      <c r="CL886" s="118" cm="1">
        <f t="array" aca="1" ref="CL886" ca="1">IFERROR(INDEX($BO$6:$BV$6, $BN$6, MATCH($CK886, $BO$8:$BV$8, 0)), 0)</f>
        <v>0.28385416666666663</v>
      </c>
      <c r="CN886" s="150">
        <f t="shared" ca="1" si="163"/>
        <v>5</v>
      </c>
      <c r="CO886" s="118">
        <f ca="1">SUMIF($CN$9:$CN886, $CN886, $CL$9:$CL$9)</f>
        <v>169.74479166666612</v>
      </c>
      <c r="CP886" s="140" t="str">
        <f ca="1">IFERROR(INDEX('Current Jobs'!$W$11:$W$510, MATCH($CN886, 'Current Jobs'!$T$11:$T$510, 0)), "")</f>
        <v/>
      </c>
      <c r="CQ886" s="17" t="str">
        <f t="shared" ca="1" si="158"/>
        <v/>
      </c>
      <c r="CR886" s="17" t="str">
        <f t="shared" ca="1" si="160"/>
        <v/>
      </c>
      <c r="CS886" s="17" t="str">
        <f t="shared" ca="1" si="172"/>
        <v/>
      </c>
      <c r="CT886" s="17" t="str">
        <f t="shared" ca="1" si="173"/>
        <v/>
      </c>
      <c r="CV886" s="118" t="str" cm="1">
        <f t="array" aca="1" ref="CV886" ca="1">IF($CN886&gt;$CV$6, "", IFERROR(INDEX($BO$4:$BV$4, $BN$4, MATCH($CK886, $BO$8:$BV$8, 0)), 0))</f>
        <v/>
      </c>
      <c r="CX886" s="118" t="str">
        <f t="shared" ca="1" si="171"/>
        <v/>
      </c>
    </row>
    <row r="887" spans="88:102" hidden="1" x14ac:dyDescent="0.25">
      <c r="CJ887" s="89">
        <f t="shared" ca="1" si="159"/>
        <v>45542</v>
      </c>
      <c r="CK887" s="17" t="str">
        <f t="shared" ca="1" si="170"/>
        <v>Sat</v>
      </c>
      <c r="CL887" s="118" cm="1">
        <f t="array" aca="1" ref="CL887" ca="1">IFERROR(INDEX($BO$6:$BV$6, $BN$6, MATCH($CK887, $BO$8:$BV$8, 0)), 0)</f>
        <v>0</v>
      </c>
      <c r="CN887" s="150">
        <f t="shared" ca="1" si="163"/>
        <v>5</v>
      </c>
      <c r="CO887" s="118">
        <f ca="1">SUMIF($CN$9:$CN887, $CN887, $CL$9:$CL$9)</f>
        <v>169.74479166666612</v>
      </c>
      <c r="CP887" s="140" t="str">
        <f ca="1">IFERROR(INDEX('Current Jobs'!$W$11:$W$510, MATCH($CN887, 'Current Jobs'!$T$11:$T$510, 0)), "")</f>
        <v/>
      </c>
      <c r="CQ887" s="17" t="str">
        <f t="shared" ca="1" si="158"/>
        <v/>
      </c>
      <c r="CR887" s="17" t="str">
        <f t="shared" ca="1" si="160"/>
        <v/>
      </c>
      <c r="CS887" s="17" t="str">
        <f t="shared" ca="1" si="172"/>
        <v/>
      </c>
      <c r="CT887" s="17" t="str">
        <f t="shared" ca="1" si="173"/>
        <v/>
      </c>
      <c r="CV887" s="118" t="str" cm="1">
        <f t="array" aca="1" ref="CV887" ca="1">IF($CN887&gt;$CV$6, "", IFERROR(INDEX($BO$4:$BV$4, $BN$4, MATCH($CK887, $BO$8:$BV$8, 0)), 0))</f>
        <v/>
      </c>
      <c r="CX887" s="118" t="str">
        <f t="shared" ca="1" si="171"/>
        <v/>
      </c>
    </row>
    <row r="888" spans="88:102" hidden="1" x14ac:dyDescent="0.25">
      <c r="CJ888" s="89">
        <f t="shared" ca="1" si="159"/>
        <v>45543</v>
      </c>
      <c r="CK888" s="17" t="str">
        <f t="shared" ca="1" si="170"/>
        <v>Sun</v>
      </c>
      <c r="CL888" s="118" cm="1">
        <f t="array" aca="1" ref="CL888" ca="1">IFERROR(INDEX($BO$6:$BV$6, $BN$6, MATCH($CK888, $BO$8:$BV$8, 0)), 0)</f>
        <v>0</v>
      </c>
      <c r="CN888" s="150">
        <f t="shared" ca="1" si="163"/>
        <v>5</v>
      </c>
      <c r="CO888" s="118">
        <f ca="1">SUMIF($CN$9:$CN888, $CN888, $CL$9:$CL$9)</f>
        <v>169.74479166666612</v>
      </c>
      <c r="CP888" s="140" t="str">
        <f ca="1">IFERROR(INDEX('Current Jobs'!$W$11:$W$510, MATCH($CN888, 'Current Jobs'!$T$11:$T$510, 0)), "")</f>
        <v/>
      </c>
      <c r="CQ888" s="17" t="str">
        <f t="shared" ca="1" si="158"/>
        <v/>
      </c>
      <c r="CR888" s="17" t="str">
        <f t="shared" ca="1" si="160"/>
        <v/>
      </c>
      <c r="CS888" s="17" t="str">
        <f t="shared" ca="1" si="172"/>
        <v/>
      </c>
      <c r="CT888" s="17" t="str">
        <f t="shared" ca="1" si="173"/>
        <v/>
      </c>
      <c r="CV888" s="118" t="str" cm="1">
        <f t="array" aca="1" ref="CV888" ca="1">IF($CN888&gt;$CV$6, "", IFERROR(INDEX($BO$4:$BV$4, $BN$4, MATCH($CK888, $BO$8:$BV$8, 0)), 0))</f>
        <v/>
      </c>
      <c r="CX888" s="118" t="str">
        <f t="shared" ca="1" si="171"/>
        <v/>
      </c>
    </row>
    <row r="889" spans="88:102" hidden="1" x14ac:dyDescent="0.25">
      <c r="CJ889" s="89">
        <f t="shared" ca="1" si="159"/>
        <v>45544</v>
      </c>
      <c r="CK889" s="17" t="str">
        <f t="shared" ca="1" si="170"/>
        <v>Mon</v>
      </c>
      <c r="CL889" s="118" cm="1">
        <f t="array" aca="1" ref="CL889" ca="1">IFERROR(INDEX($BO$6:$BV$6, $BN$6, MATCH($CK889, $BO$8:$BV$8, 0)), 0)</f>
        <v>0.28385416666666663</v>
      </c>
      <c r="CN889" s="150">
        <f t="shared" ca="1" si="163"/>
        <v>5</v>
      </c>
      <c r="CO889" s="118">
        <f ca="1">SUMIF($CN$9:$CN889, $CN889, $CL$9:$CL$9)</f>
        <v>170.02864583333277</v>
      </c>
      <c r="CP889" s="140" t="str">
        <f ca="1">IFERROR(INDEX('Current Jobs'!$W$11:$W$510, MATCH($CN889, 'Current Jobs'!$T$11:$T$510, 0)), "")</f>
        <v/>
      </c>
      <c r="CQ889" s="17" t="str">
        <f t="shared" ca="1" si="158"/>
        <v/>
      </c>
      <c r="CR889" s="17" t="str">
        <f t="shared" ca="1" si="160"/>
        <v/>
      </c>
      <c r="CS889" s="17" t="str">
        <f t="shared" ca="1" si="172"/>
        <v/>
      </c>
      <c r="CT889" s="17" t="str">
        <f t="shared" ca="1" si="173"/>
        <v/>
      </c>
      <c r="CV889" s="118" t="str" cm="1">
        <f t="array" aca="1" ref="CV889" ca="1">IF($CN889&gt;$CV$6, "", IFERROR(INDEX($BO$4:$BV$4, $BN$4, MATCH($CK889, $BO$8:$BV$8, 0)), 0))</f>
        <v/>
      </c>
      <c r="CX889" s="118" t="str">
        <f t="shared" ca="1" si="171"/>
        <v/>
      </c>
    </row>
    <row r="890" spans="88:102" hidden="1" x14ac:dyDescent="0.25">
      <c r="CJ890" s="89">
        <f t="shared" ca="1" si="159"/>
        <v>45545</v>
      </c>
      <c r="CK890" s="17" t="str">
        <f t="shared" ca="1" si="170"/>
        <v>Tue</v>
      </c>
      <c r="CL890" s="118" cm="1">
        <f t="array" aca="1" ref="CL890" ca="1">IFERROR(INDEX($BO$6:$BV$6, $BN$6, MATCH($CK890, $BO$8:$BV$8, 0)), 0)</f>
        <v>0.28385416666666663</v>
      </c>
      <c r="CN890" s="150">
        <f t="shared" ca="1" si="163"/>
        <v>5</v>
      </c>
      <c r="CO890" s="118">
        <f ca="1">SUMIF($CN$9:$CN890, $CN890, $CL$9:$CL$9)</f>
        <v>170.31249999999943</v>
      </c>
      <c r="CP890" s="140" t="str">
        <f ca="1">IFERROR(INDEX('Current Jobs'!$W$11:$W$510, MATCH($CN890, 'Current Jobs'!$T$11:$T$510, 0)), "")</f>
        <v/>
      </c>
      <c r="CQ890" s="17" t="str">
        <f t="shared" ca="1" si="158"/>
        <v/>
      </c>
      <c r="CR890" s="17" t="str">
        <f t="shared" ca="1" si="160"/>
        <v/>
      </c>
      <c r="CS890" s="17" t="str">
        <f t="shared" ca="1" si="172"/>
        <v/>
      </c>
      <c r="CT890" s="17" t="str">
        <f t="shared" ca="1" si="173"/>
        <v/>
      </c>
      <c r="CV890" s="118" t="str" cm="1">
        <f t="array" aca="1" ref="CV890" ca="1">IF($CN890&gt;$CV$6, "", IFERROR(INDEX($BO$4:$BV$4, $BN$4, MATCH($CK890, $BO$8:$BV$8, 0)), 0))</f>
        <v/>
      </c>
      <c r="CX890" s="118" t="str">
        <f t="shared" ca="1" si="171"/>
        <v/>
      </c>
    </row>
    <row r="891" spans="88:102" hidden="1" x14ac:dyDescent="0.25">
      <c r="CJ891" s="89">
        <f t="shared" ca="1" si="159"/>
        <v>45546</v>
      </c>
      <c r="CK891" s="17" t="str">
        <f t="shared" ca="1" si="170"/>
        <v>Wed</v>
      </c>
      <c r="CL891" s="118" cm="1">
        <f t="array" aca="1" ref="CL891" ca="1">IFERROR(INDEX($BO$6:$BV$6, $BN$6, MATCH($CK891, $BO$8:$BV$8, 0)), 0)</f>
        <v>0.28385416666666663</v>
      </c>
      <c r="CN891" s="150">
        <f t="shared" ca="1" si="163"/>
        <v>5</v>
      </c>
      <c r="CO891" s="118">
        <f ca="1">SUMIF($CN$9:$CN891, $CN891, $CL$9:$CL$9)</f>
        <v>170.59635416666609</v>
      </c>
      <c r="CP891" s="140" t="str">
        <f ca="1">IFERROR(INDEX('Current Jobs'!$W$11:$W$510, MATCH($CN891, 'Current Jobs'!$T$11:$T$510, 0)), "")</f>
        <v/>
      </c>
      <c r="CQ891" s="17" t="str">
        <f t="shared" ca="1" si="158"/>
        <v/>
      </c>
      <c r="CR891" s="17" t="str">
        <f t="shared" ca="1" si="160"/>
        <v/>
      </c>
      <c r="CS891" s="17" t="str">
        <f t="shared" ca="1" si="172"/>
        <v/>
      </c>
      <c r="CT891" s="17" t="str">
        <f t="shared" ca="1" si="173"/>
        <v/>
      </c>
      <c r="CV891" s="118" t="str" cm="1">
        <f t="array" aca="1" ref="CV891" ca="1">IF($CN891&gt;$CV$6, "", IFERROR(INDEX($BO$4:$BV$4, $BN$4, MATCH($CK891, $BO$8:$BV$8, 0)), 0))</f>
        <v/>
      </c>
      <c r="CX891" s="118" t="str">
        <f t="shared" ca="1" si="171"/>
        <v/>
      </c>
    </row>
    <row r="892" spans="88:102" hidden="1" x14ac:dyDescent="0.25">
      <c r="CJ892" s="89">
        <f t="shared" ca="1" si="159"/>
        <v>45547</v>
      </c>
      <c r="CK892" s="17" t="str">
        <f t="shared" ca="1" si="170"/>
        <v>Thu</v>
      </c>
      <c r="CL892" s="118" cm="1">
        <f t="array" aca="1" ref="CL892" ca="1">IFERROR(INDEX($BO$6:$BV$6, $BN$6, MATCH($CK892, $BO$8:$BV$8, 0)), 0)</f>
        <v>0.28385416666666663</v>
      </c>
      <c r="CN892" s="150">
        <f t="shared" ca="1" si="163"/>
        <v>5</v>
      </c>
      <c r="CO892" s="118">
        <f ca="1">SUMIF($CN$9:$CN892, $CN892, $CL$9:$CL$9)</f>
        <v>170.88020833333275</v>
      </c>
      <c r="CP892" s="140" t="str">
        <f ca="1">IFERROR(INDEX('Current Jobs'!$W$11:$W$510, MATCH($CN892, 'Current Jobs'!$T$11:$T$510, 0)), "")</f>
        <v/>
      </c>
      <c r="CQ892" s="17" t="str">
        <f t="shared" ca="1" si="158"/>
        <v/>
      </c>
      <c r="CR892" s="17" t="str">
        <f t="shared" ca="1" si="160"/>
        <v/>
      </c>
      <c r="CS892" s="17" t="str">
        <f t="shared" ca="1" si="172"/>
        <v/>
      </c>
      <c r="CT892" s="17" t="str">
        <f t="shared" ca="1" si="173"/>
        <v/>
      </c>
      <c r="CV892" s="118" t="str" cm="1">
        <f t="array" aca="1" ref="CV892" ca="1">IF($CN892&gt;$CV$6, "", IFERROR(INDEX($BO$4:$BV$4, $BN$4, MATCH($CK892, $BO$8:$BV$8, 0)), 0))</f>
        <v/>
      </c>
      <c r="CX892" s="118" t="str">
        <f t="shared" ca="1" si="171"/>
        <v/>
      </c>
    </row>
    <row r="893" spans="88:102" hidden="1" x14ac:dyDescent="0.25">
      <c r="CJ893" s="89">
        <f t="shared" ca="1" si="159"/>
        <v>45548</v>
      </c>
      <c r="CK893" s="17" t="str">
        <f t="shared" ca="1" si="170"/>
        <v>Fri</v>
      </c>
      <c r="CL893" s="118" cm="1">
        <f t="array" aca="1" ref="CL893" ca="1">IFERROR(INDEX($BO$6:$BV$6, $BN$6, MATCH($CK893, $BO$8:$BV$8, 0)), 0)</f>
        <v>0.28385416666666663</v>
      </c>
      <c r="CN893" s="150">
        <f t="shared" ca="1" si="163"/>
        <v>5</v>
      </c>
      <c r="CO893" s="118">
        <f ca="1">SUMIF($CN$9:$CN893, $CN893, $CL$9:$CL$9)</f>
        <v>171.1640624999994</v>
      </c>
      <c r="CP893" s="140" t="str">
        <f ca="1">IFERROR(INDEX('Current Jobs'!$W$11:$W$510, MATCH($CN893, 'Current Jobs'!$T$11:$T$510, 0)), "")</f>
        <v/>
      </c>
      <c r="CQ893" s="17" t="str">
        <f t="shared" ca="1" si="158"/>
        <v/>
      </c>
      <c r="CR893" s="17" t="str">
        <f t="shared" ca="1" si="160"/>
        <v/>
      </c>
      <c r="CS893" s="17" t="str">
        <f t="shared" ca="1" si="172"/>
        <v/>
      </c>
      <c r="CT893" s="17" t="str">
        <f t="shared" ca="1" si="173"/>
        <v/>
      </c>
      <c r="CV893" s="118" t="str" cm="1">
        <f t="array" aca="1" ref="CV893" ca="1">IF($CN893&gt;$CV$6, "", IFERROR(INDEX($BO$4:$BV$4, $BN$4, MATCH($CK893, $BO$8:$BV$8, 0)), 0))</f>
        <v/>
      </c>
      <c r="CX893" s="118" t="str">
        <f t="shared" ca="1" si="171"/>
        <v/>
      </c>
    </row>
    <row r="894" spans="88:102" hidden="1" x14ac:dyDescent="0.25">
      <c r="CJ894" s="89">
        <f t="shared" ca="1" si="159"/>
        <v>45549</v>
      </c>
      <c r="CK894" s="17" t="str">
        <f t="shared" ca="1" si="170"/>
        <v>Sat</v>
      </c>
      <c r="CL894" s="118" cm="1">
        <f t="array" aca="1" ref="CL894" ca="1">IFERROR(INDEX($BO$6:$BV$6, $BN$6, MATCH($CK894, $BO$8:$BV$8, 0)), 0)</f>
        <v>0</v>
      </c>
      <c r="CN894" s="150">
        <f t="shared" ca="1" si="163"/>
        <v>5</v>
      </c>
      <c r="CO894" s="118">
        <f ca="1">SUMIF($CN$9:$CN894, $CN894, $CL$9:$CL$9)</f>
        <v>171.1640624999994</v>
      </c>
      <c r="CP894" s="140" t="str">
        <f ca="1">IFERROR(INDEX('Current Jobs'!$W$11:$W$510, MATCH($CN894, 'Current Jobs'!$T$11:$T$510, 0)), "")</f>
        <v/>
      </c>
      <c r="CQ894" s="17" t="str">
        <f t="shared" ca="1" si="158"/>
        <v/>
      </c>
      <c r="CR894" s="17" t="str">
        <f t="shared" ca="1" si="160"/>
        <v/>
      </c>
      <c r="CS894" s="17" t="str">
        <f t="shared" ca="1" si="172"/>
        <v/>
      </c>
      <c r="CT894" s="17" t="str">
        <f t="shared" ca="1" si="173"/>
        <v/>
      </c>
      <c r="CV894" s="118" t="str" cm="1">
        <f t="array" aca="1" ref="CV894" ca="1">IF($CN894&gt;$CV$6, "", IFERROR(INDEX($BO$4:$BV$4, $BN$4, MATCH($CK894, $BO$8:$BV$8, 0)), 0))</f>
        <v/>
      </c>
      <c r="CX894" s="118" t="str">
        <f t="shared" ca="1" si="171"/>
        <v/>
      </c>
    </row>
    <row r="895" spans="88:102" hidden="1" x14ac:dyDescent="0.25">
      <c r="CJ895" s="89">
        <f t="shared" ca="1" si="159"/>
        <v>45550</v>
      </c>
      <c r="CK895" s="17" t="str">
        <f t="shared" ca="1" si="170"/>
        <v>Sun</v>
      </c>
      <c r="CL895" s="118" cm="1">
        <f t="array" aca="1" ref="CL895" ca="1">IFERROR(INDEX($BO$6:$BV$6, $BN$6, MATCH($CK895, $BO$8:$BV$8, 0)), 0)</f>
        <v>0</v>
      </c>
      <c r="CN895" s="150">
        <f t="shared" ca="1" si="163"/>
        <v>5</v>
      </c>
      <c r="CO895" s="118">
        <f ca="1">SUMIF($CN$9:$CN895, $CN895, $CL$9:$CL$9)</f>
        <v>171.1640624999994</v>
      </c>
      <c r="CP895" s="140" t="str">
        <f ca="1">IFERROR(INDEX('Current Jobs'!$W$11:$W$510, MATCH($CN895, 'Current Jobs'!$T$11:$T$510, 0)), "")</f>
        <v/>
      </c>
      <c r="CQ895" s="17" t="str">
        <f t="shared" ca="1" si="158"/>
        <v/>
      </c>
      <c r="CR895" s="17" t="str">
        <f t="shared" ca="1" si="160"/>
        <v/>
      </c>
      <c r="CS895" s="17" t="str">
        <f t="shared" ca="1" si="172"/>
        <v/>
      </c>
      <c r="CT895" s="17" t="str">
        <f t="shared" ca="1" si="173"/>
        <v/>
      </c>
      <c r="CV895" s="118" t="str" cm="1">
        <f t="array" aca="1" ref="CV895" ca="1">IF($CN895&gt;$CV$6, "", IFERROR(INDEX($BO$4:$BV$4, $BN$4, MATCH($CK895, $BO$8:$BV$8, 0)), 0))</f>
        <v/>
      </c>
      <c r="CX895" s="118" t="str">
        <f t="shared" ca="1" si="171"/>
        <v/>
      </c>
    </row>
    <row r="896" spans="88:102" hidden="1" x14ac:dyDescent="0.25">
      <c r="CJ896" s="89">
        <f t="shared" ca="1" si="159"/>
        <v>45551</v>
      </c>
      <c r="CK896" s="17" t="str">
        <f t="shared" ca="1" si="170"/>
        <v>Mon</v>
      </c>
      <c r="CL896" s="118" cm="1">
        <f t="array" aca="1" ref="CL896" ca="1">IFERROR(INDEX($BO$6:$BV$6, $BN$6, MATCH($CK896, $BO$8:$BV$8, 0)), 0)</f>
        <v>0.28385416666666663</v>
      </c>
      <c r="CN896" s="150">
        <f t="shared" ca="1" si="163"/>
        <v>5</v>
      </c>
      <c r="CO896" s="118">
        <f ca="1">SUMIF($CN$9:$CN896, $CN896, $CL$9:$CL$9)</f>
        <v>171.44791666666606</v>
      </c>
      <c r="CP896" s="140" t="str">
        <f ca="1">IFERROR(INDEX('Current Jobs'!$W$11:$W$510, MATCH($CN896, 'Current Jobs'!$T$11:$T$510, 0)), "")</f>
        <v/>
      </c>
      <c r="CQ896" s="17" t="str">
        <f t="shared" ca="1" si="158"/>
        <v/>
      </c>
      <c r="CR896" s="17" t="str">
        <f t="shared" ca="1" si="160"/>
        <v/>
      </c>
      <c r="CS896" s="17" t="str">
        <f t="shared" ca="1" si="172"/>
        <v/>
      </c>
      <c r="CT896" s="17" t="str">
        <f t="shared" ca="1" si="173"/>
        <v/>
      </c>
      <c r="CV896" s="118" t="str" cm="1">
        <f t="array" aca="1" ref="CV896" ca="1">IF($CN896&gt;$CV$6, "", IFERROR(INDEX($BO$4:$BV$4, $BN$4, MATCH($CK896, $BO$8:$BV$8, 0)), 0))</f>
        <v/>
      </c>
      <c r="CX896" s="118" t="str">
        <f t="shared" ca="1" si="171"/>
        <v/>
      </c>
    </row>
    <row r="897" spans="88:102" hidden="1" x14ac:dyDescent="0.25">
      <c r="CJ897" s="89">
        <f t="shared" ca="1" si="159"/>
        <v>45552</v>
      </c>
      <c r="CK897" s="17" t="str">
        <f t="shared" ca="1" si="170"/>
        <v>Tue</v>
      </c>
      <c r="CL897" s="118" cm="1">
        <f t="array" aca="1" ref="CL897" ca="1">IFERROR(INDEX($BO$6:$BV$6, $BN$6, MATCH($CK897, $BO$8:$BV$8, 0)), 0)</f>
        <v>0.28385416666666663</v>
      </c>
      <c r="CN897" s="150">
        <f t="shared" ca="1" si="163"/>
        <v>5</v>
      </c>
      <c r="CO897" s="118">
        <f ca="1">SUMIF($CN$9:$CN897, $CN897, $CL$9:$CL$9)</f>
        <v>171.73177083333272</v>
      </c>
      <c r="CP897" s="140" t="str">
        <f ca="1">IFERROR(INDEX('Current Jobs'!$W$11:$W$510, MATCH($CN897, 'Current Jobs'!$T$11:$T$510, 0)), "")</f>
        <v/>
      </c>
      <c r="CQ897" s="17" t="str">
        <f t="shared" ca="1" si="158"/>
        <v/>
      </c>
      <c r="CR897" s="17" t="str">
        <f t="shared" ca="1" si="160"/>
        <v/>
      </c>
      <c r="CS897" s="17" t="str">
        <f t="shared" ca="1" si="172"/>
        <v/>
      </c>
      <c r="CT897" s="17" t="str">
        <f t="shared" ca="1" si="173"/>
        <v/>
      </c>
      <c r="CV897" s="118" t="str" cm="1">
        <f t="array" aca="1" ref="CV897" ca="1">IF($CN897&gt;$CV$6, "", IFERROR(INDEX($BO$4:$BV$4, $BN$4, MATCH($CK897, $BO$8:$BV$8, 0)), 0))</f>
        <v/>
      </c>
      <c r="CX897" s="118" t="str">
        <f t="shared" ca="1" si="171"/>
        <v/>
      </c>
    </row>
    <row r="898" spans="88:102" hidden="1" x14ac:dyDescent="0.25">
      <c r="CJ898" s="89">
        <f t="shared" ca="1" si="159"/>
        <v>45553</v>
      </c>
      <c r="CK898" s="17" t="str">
        <f t="shared" ca="1" si="170"/>
        <v>Wed</v>
      </c>
      <c r="CL898" s="118" cm="1">
        <f t="array" aca="1" ref="CL898" ca="1">IFERROR(INDEX($BO$6:$BV$6, $BN$6, MATCH($CK898, $BO$8:$BV$8, 0)), 0)</f>
        <v>0.28385416666666663</v>
      </c>
      <c r="CN898" s="150">
        <f t="shared" ca="1" si="163"/>
        <v>5</v>
      </c>
      <c r="CO898" s="118">
        <f ca="1">SUMIF($CN$9:$CN898, $CN898, $CL$9:$CL$9)</f>
        <v>172.01562499999937</v>
      </c>
      <c r="CP898" s="140" t="str">
        <f ca="1">IFERROR(INDEX('Current Jobs'!$W$11:$W$510, MATCH($CN898, 'Current Jobs'!$T$11:$T$510, 0)), "")</f>
        <v/>
      </c>
      <c r="CQ898" s="17" t="str">
        <f t="shared" ca="1" si="158"/>
        <v/>
      </c>
      <c r="CR898" s="17" t="str">
        <f t="shared" ca="1" si="160"/>
        <v/>
      </c>
      <c r="CS898" s="17" t="str">
        <f t="shared" ca="1" si="172"/>
        <v/>
      </c>
      <c r="CT898" s="17" t="str">
        <f t="shared" ca="1" si="173"/>
        <v/>
      </c>
      <c r="CV898" s="118" t="str" cm="1">
        <f t="array" aca="1" ref="CV898" ca="1">IF($CN898&gt;$CV$6, "", IFERROR(INDEX($BO$4:$BV$4, $BN$4, MATCH($CK898, $BO$8:$BV$8, 0)), 0))</f>
        <v/>
      </c>
      <c r="CX898" s="118" t="str">
        <f t="shared" ca="1" si="171"/>
        <v/>
      </c>
    </row>
    <row r="899" spans="88:102" hidden="1" x14ac:dyDescent="0.25">
      <c r="CJ899" s="89">
        <f t="shared" ca="1" si="159"/>
        <v>45554</v>
      </c>
      <c r="CK899" s="17" t="str">
        <f t="shared" ca="1" si="170"/>
        <v>Thu</v>
      </c>
      <c r="CL899" s="118" cm="1">
        <f t="array" aca="1" ref="CL899" ca="1">IFERROR(INDEX($BO$6:$BV$6, $BN$6, MATCH($CK899, $BO$8:$BV$8, 0)), 0)</f>
        <v>0.28385416666666663</v>
      </c>
      <c r="CN899" s="150">
        <f t="shared" ca="1" si="163"/>
        <v>5</v>
      </c>
      <c r="CO899" s="118">
        <f ca="1">SUMIF($CN$9:$CN899, $CN899, $CL$9:$CL$9)</f>
        <v>172.29947916666603</v>
      </c>
      <c r="CP899" s="140" t="str">
        <f ca="1">IFERROR(INDEX('Current Jobs'!$W$11:$W$510, MATCH($CN899, 'Current Jobs'!$T$11:$T$510, 0)), "")</f>
        <v/>
      </c>
      <c r="CQ899" s="17" t="str">
        <f t="shared" ca="1" si="158"/>
        <v/>
      </c>
      <c r="CR899" s="17" t="str">
        <f t="shared" ca="1" si="160"/>
        <v/>
      </c>
      <c r="CS899" s="17" t="str">
        <f t="shared" ca="1" si="172"/>
        <v/>
      </c>
      <c r="CT899" s="17" t="str">
        <f t="shared" ca="1" si="173"/>
        <v/>
      </c>
      <c r="CV899" s="118" t="str" cm="1">
        <f t="array" aca="1" ref="CV899" ca="1">IF($CN899&gt;$CV$6, "", IFERROR(INDEX($BO$4:$BV$4, $BN$4, MATCH($CK899, $BO$8:$BV$8, 0)), 0))</f>
        <v/>
      </c>
      <c r="CX899" s="118" t="str">
        <f t="shared" ca="1" si="171"/>
        <v/>
      </c>
    </row>
    <row r="900" spans="88:102" hidden="1" x14ac:dyDescent="0.25">
      <c r="CJ900" s="89">
        <f t="shared" ca="1" si="159"/>
        <v>45555</v>
      </c>
      <c r="CK900" s="17" t="str">
        <f t="shared" ca="1" si="170"/>
        <v>Fri</v>
      </c>
      <c r="CL900" s="118" cm="1">
        <f t="array" aca="1" ref="CL900" ca="1">IFERROR(INDEX($BO$6:$BV$6, $BN$6, MATCH($CK900, $BO$8:$BV$8, 0)), 0)</f>
        <v>0.28385416666666663</v>
      </c>
      <c r="CN900" s="150">
        <f t="shared" ca="1" si="163"/>
        <v>5</v>
      </c>
      <c r="CO900" s="118">
        <f ca="1">SUMIF($CN$9:$CN900, $CN900, $CL$9:$CL$9)</f>
        <v>172.58333333333269</v>
      </c>
      <c r="CP900" s="140" t="str">
        <f ca="1">IFERROR(INDEX('Current Jobs'!$W$11:$W$510, MATCH($CN900, 'Current Jobs'!$T$11:$T$510, 0)), "")</f>
        <v/>
      </c>
      <c r="CQ900" s="17" t="str">
        <f t="shared" ca="1" si="158"/>
        <v/>
      </c>
      <c r="CR900" s="17" t="str">
        <f t="shared" ca="1" si="160"/>
        <v/>
      </c>
      <c r="CS900" s="17" t="str">
        <f t="shared" ca="1" si="172"/>
        <v/>
      </c>
      <c r="CT900" s="17" t="str">
        <f t="shared" ca="1" si="173"/>
        <v/>
      </c>
      <c r="CV900" s="118" t="str" cm="1">
        <f t="array" aca="1" ref="CV900" ca="1">IF($CN900&gt;$CV$6, "", IFERROR(INDEX($BO$4:$BV$4, $BN$4, MATCH($CK900, $BO$8:$BV$8, 0)), 0))</f>
        <v/>
      </c>
      <c r="CX900" s="118" t="str">
        <f t="shared" ca="1" si="171"/>
        <v/>
      </c>
    </row>
    <row r="901" spans="88:102" hidden="1" x14ac:dyDescent="0.25">
      <c r="CJ901" s="89">
        <f t="shared" ca="1" si="159"/>
        <v>45556</v>
      </c>
      <c r="CK901" s="17" t="str">
        <f t="shared" ca="1" si="170"/>
        <v>Sat</v>
      </c>
      <c r="CL901" s="118" cm="1">
        <f t="array" aca="1" ref="CL901" ca="1">IFERROR(INDEX($BO$6:$BV$6, $BN$6, MATCH($CK901, $BO$8:$BV$8, 0)), 0)</f>
        <v>0</v>
      </c>
      <c r="CN901" s="150">
        <f t="shared" ca="1" si="163"/>
        <v>5</v>
      </c>
      <c r="CO901" s="118">
        <f ca="1">SUMIF($CN$9:$CN901, $CN901, $CL$9:$CL$9)</f>
        <v>172.58333333333269</v>
      </c>
      <c r="CP901" s="140" t="str">
        <f ca="1">IFERROR(INDEX('Current Jobs'!$W$11:$W$510, MATCH($CN901, 'Current Jobs'!$T$11:$T$510, 0)), "")</f>
        <v/>
      </c>
      <c r="CQ901" s="17" t="str">
        <f t="shared" ca="1" si="158"/>
        <v/>
      </c>
      <c r="CR901" s="17" t="str">
        <f t="shared" ca="1" si="160"/>
        <v/>
      </c>
      <c r="CS901" s="17" t="str">
        <f t="shared" ca="1" si="172"/>
        <v/>
      </c>
      <c r="CT901" s="17" t="str">
        <f t="shared" ca="1" si="173"/>
        <v/>
      </c>
      <c r="CV901" s="118" t="str" cm="1">
        <f t="array" aca="1" ref="CV901" ca="1">IF($CN901&gt;$CV$6, "", IFERROR(INDEX($BO$4:$BV$4, $BN$4, MATCH($CK901, $BO$8:$BV$8, 0)), 0))</f>
        <v/>
      </c>
      <c r="CX901" s="118" t="str">
        <f t="shared" ca="1" si="171"/>
        <v/>
      </c>
    </row>
    <row r="902" spans="88:102" hidden="1" x14ac:dyDescent="0.25">
      <c r="CJ902" s="89">
        <f t="shared" ca="1" si="159"/>
        <v>45557</v>
      </c>
      <c r="CK902" s="17" t="str">
        <f t="shared" ca="1" si="170"/>
        <v>Sun</v>
      </c>
      <c r="CL902" s="118" cm="1">
        <f t="array" aca="1" ref="CL902" ca="1">IFERROR(INDEX($BO$6:$BV$6, $BN$6, MATCH($CK902, $BO$8:$BV$8, 0)), 0)</f>
        <v>0</v>
      </c>
      <c r="CN902" s="150">
        <f t="shared" ca="1" si="163"/>
        <v>5</v>
      </c>
      <c r="CO902" s="118">
        <f ca="1">SUMIF($CN$9:$CN902, $CN902, $CL$9:$CL$9)</f>
        <v>172.58333333333269</v>
      </c>
      <c r="CP902" s="140" t="str">
        <f ca="1">IFERROR(INDEX('Current Jobs'!$W$11:$W$510, MATCH($CN902, 'Current Jobs'!$T$11:$T$510, 0)), "")</f>
        <v/>
      </c>
      <c r="CQ902" s="17" t="str">
        <f t="shared" ca="1" si="158"/>
        <v/>
      </c>
      <c r="CR902" s="17" t="str">
        <f t="shared" ca="1" si="160"/>
        <v/>
      </c>
      <c r="CS902" s="17" t="str">
        <f t="shared" ca="1" si="172"/>
        <v/>
      </c>
      <c r="CT902" s="17" t="str">
        <f t="shared" ca="1" si="173"/>
        <v/>
      </c>
      <c r="CV902" s="118" t="str" cm="1">
        <f t="array" aca="1" ref="CV902" ca="1">IF($CN902&gt;$CV$6, "", IFERROR(INDEX($BO$4:$BV$4, $BN$4, MATCH($CK902, $BO$8:$BV$8, 0)), 0))</f>
        <v/>
      </c>
      <c r="CX902" s="118" t="str">
        <f t="shared" ca="1" si="171"/>
        <v/>
      </c>
    </row>
    <row r="903" spans="88:102" hidden="1" x14ac:dyDescent="0.25">
      <c r="CJ903" s="89">
        <f t="shared" ca="1" si="159"/>
        <v>45558</v>
      </c>
      <c r="CK903" s="17" t="str">
        <f t="shared" ca="1" si="170"/>
        <v>Mon</v>
      </c>
      <c r="CL903" s="118" cm="1">
        <f t="array" aca="1" ref="CL903" ca="1">IFERROR(INDEX($BO$6:$BV$6, $BN$6, MATCH($CK903, $BO$8:$BV$8, 0)), 0)</f>
        <v>0.28385416666666663</v>
      </c>
      <c r="CN903" s="150">
        <f t="shared" ca="1" si="163"/>
        <v>5</v>
      </c>
      <c r="CO903" s="118">
        <f ca="1">SUMIF($CN$9:$CN903, $CN903, $CL$9:$CL$9)</f>
        <v>172.86718749999935</v>
      </c>
      <c r="CP903" s="140" t="str">
        <f ca="1">IFERROR(INDEX('Current Jobs'!$W$11:$W$510, MATCH($CN903, 'Current Jobs'!$T$11:$T$510, 0)), "")</f>
        <v/>
      </c>
      <c r="CQ903" s="17" t="str">
        <f t="shared" ca="1" si="158"/>
        <v/>
      </c>
      <c r="CR903" s="17" t="str">
        <f t="shared" ca="1" si="160"/>
        <v/>
      </c>
      <c r="CS903" s="17" t="str">
        <f t="shared" ca="1" si="172"/>
        <v/>
      </c>
      <c r="CT903" s="17" t="str">
        <f t="shared" ca="1" si="173"/>
        <v/>
      </c>
      <c r="CV903" s="118" t="str" cm="1">
        <f t="array" aca="1" ref="CV903" ca="1">IF($CN903&gt;$CV$6, "", IFERROR(INDEX($BO$4:$BV$4, $BN$4, MATCH($CK903, $BO$8:$BV$8, 0)), 0))</f>
        <v/>
      </c>
      <c r="CX903" s="118" t="str">
        <f t="shared" ca="1" si="171"/>
        <v/>
      </c>
    </row>
    <row r="904" spans="88:102" hidden="1" x14ac:dyDescent="0.25">
      <c r="CJ904" s="89">
        <f t="shared" ca="1" si="159"/>
        <v>45559</v>
      </c>
      <c r="CK904" s="17" t="str">
        <f t="shared" ca="1" si="170"/>
        <v>Tue</v>
      </c>
      <c r="CL904" s="118" cm="1">
        <f t="array" aca="1" ref="CL904" ca="1">IFERROR(INDEX($BO$6:$BV$6, $BN$6, MATCH($CK904, $BO$8:$BV$8, 0)), 0)</f>
        <v>0.28385416666666663</v>
      </c>
      <c r="CN904" s="150">
        <f t="shared" ca="1" si="163"/>
        <v>5</v>
      </c>
      <c r="CO904" s="118">
        <f ca="1">SUMIF($CN$9:$CN904, $CN904, $CL$9:$CL$9)</f>
        <v>173.151041666666</v>
      </c>
      <c r="CP904" s="140" t="str">
        <f ca="1">IFERROR(INDEX('Current Jobs'!$W$11:$W$510, MATCH($CN904, 'Current Jobs'!$T$11:$T$510, 0)), "")</f>
        <v/>
      </c>
      <c r="CQ904" s="17" t="str">
        <f t="shared" ca="1" si="158"/>
        <v/>
      </c>
      <c r="CR904" s="17" t="str">
        <f t="shared" ca="1" si="160"/>
        <v/>
      </c>
      <c r="CS904" s="17" t="str">
        <f t="shared" ca="1" si="172"/>
        <v/>
      </c>
      <c r="CT904" s="17" t="str">
        <f t="shared" ca="1" si="173"/>
        <v/>
      </c>
      <c r="CV904" s="118" t="str" cm="1">
        <f t="array" aca="1" ref="CV904" ca="1">IF($CN904&gt;$CV$6, "", IFERROR(INDEX($BO$4:$BV$4, $BN$4, MATCH($CK904, $BO$8:$BV$8, 0)), 0))</f>
        <v/>
      </c>
      <c r="CX904" s="118" t="str">
        <f t="shared" ca="1" si="171"/>
        <v/>
      </c>
    </row>
    <row r="905" spans="88:102" hidden="1" x14ac:dyDescent="0.25">
      <c r="CJ905" s="89">
        <f t="shared" ca="1" si="159"/>
        <v>45560</v>
      </c>
      <c r="CK905" s="17" t="str">
        <f t="shared" ref="CK905:CK968" ca="1" si="174">IF(COUNTIF($U$9:$U$32, $CJ905)&gt;0, $CK$2, IF(COUNTIF($BX$50:$BX$89, $CJ905)&gt;0, $BV$8, TEXT($CJ905, "ddd")))</f>
        <v>Wed</v>
      </c>
      <c r="CL905" s="118" cm="1">
        <f t="array" aca="1" ref="CL905" ca="1">IFERROR(INDEX($BO$6:$BV$6, $BN$6, MATCH($CK905, $BO$8:$BV$8, 0)), 0)</f>
        <v>0.28385416666666663</v>
      </c>
      <c r="CN905" s="150">
        <f t="shared" ca="1" si="163"/>
        <v>5</v>
      </c>
      <c r="CO905" s="118">
        <f ca="1">SUMIF($CN$9:$CN905, $CN905, $CL$9:$CL$9)</f>
        <v>173.43489583333266</v>
      </c>
      <c r="CP905" s="140" t="str">
        <f ca="1">IFERROR(INDEX('Current Jobs'!$W$11:$W$510, MATCH($CN905, 'Current Jobs'!$T$11:$T$510, 0)), "")</f>
        <v/>
      </c>
      <c r="CQ905" s="17" t="str">
        <f t="shared" ca="1" si="158"/>
        <v/>
      </c>
      <c r="CR905" s="17" t="str">
        <f t="shared" ca="1" si="160"/>
        <v/>
      </c>
      <c r="CS905" s="17" t="str">
        <f t="shared" ca="1" si="172"/>
        <v/>
      </c>
      <c r="CT905" s="17" t="str">
        <f t="shared" ca="1" si="173"/>
        <v/>
      </c>
      <c r="CV905" s="118" t="str" cm="1">
        <f t="array" aca="1" ref="CV905" ca="1">IF($CN905&gt;$CV$6, "", IFERROR(INDEX($BO$4:$BV$4, $BN$4, MATCH($CK905, $BO$8:$BV$8, 0)), 0))</f>
        <v/>
      </c>
      <c r="CX905" s="118" t="str">
        <f t="shared" ca="1" si="171"/>
        <v/>
      </c>
    </row>
    <row r="906" spans="88:102" hidden="1" x14ac:dyDescent="0.25">
      <c r="CJ906" s="89">
        <f t="shared" ca="1" si="159"/>
        <v>45561</v>
      </c>
      <c r="CK906" s="17" t="str">
        <f t="shared" ca="1" si="174"/>
        <v>Thu</v>
      </c>
      <c r="CL906" s="118" cm="1">
        <f t="array" aca="1" ref="CL906" ca="1">IFERROR(INDEX($BO$6:$BV$6, $BN$6, MATCH($CK906, $BO$8:$BV$8, 0)), 0)</f>
        <v>0.28385416666666663</v>
      </c>
      <c r="CN906" s="150">
        <f t="shared" ca="1" si="163"/>
        <v>5</v>
      </c>
      <c r="CO906" s="118">
        <f ca="1">SUMIF($CN$9:$CN906, $CN906, $CL$9:$CL$9)</f>
        <v>173.71874999999932</v>
      </c>
      <c r="CP906" s="140" t="str">
        <f ca="1">IFERROR(INDEX('Current Jobs'!$W$11:$W$510, MATCH($CN906, 'Current Jobs'!$T$11:$T$510, 0)), "")</f>
        <v/>
      </c>
      <c r="CQ906" s="17" t="str">
        <f t="shared" ca="1" si="158"/>
        <v/>
      </c>
      <c r="CR906" s="17" t="str">
        <f t="shared" ca="1" si="160"/>
        <v/>
      </c>
      <c r="CS906" s="17" t="str">
        <f t="shared" ca="1" si="172"/>
        <v/>
      </c>
      <c r="CT906" s="17" t="str">
        <f t="shared" ca="1" si="173"/>
        <v/>
      </c>
      <c r="CV906" s="118" t="str" cm="1">
        <f t="array" aca="1" ref="CV906" ca="1">IF($CN906&gt;$CV$6, "", IFERROR(INDEX($BO$4:$BV$4, $BN$4, MATCH($CK906, $BO$8:$BV$8, 0)), 0))</f>
        <v/>
      </c>
      <c r="CX906" s="118" t="str">
        <f t="shared" ref="CX906:CX969" ca="1" si="175">IF($CN906&gt;$CV$6, "", $CL906)</f>
        <v/>
      </c>
    </row>
    <row r="907" spans="88:102" hidden="1" x14ac:dyDescent="0.25">
      <c r="CJ907" s="89">
        <f t="shared" ca="1" si="159"/>
        <v>45562</v>
      </c>
      <c r="CK907" s="17" t="str">
        <f t="shared" ca="1" si="174"/>
        <v>Fri</v>
      </c>
      <c r="CL907" s="118" cm="1">
        <f t="array" aca="1" ref="CL907" ca="1">IFERROR(INDEX($BO$6:$BV$6, $BN$6, MATCH($CK907, $BO$8:$BV$8, 0)), 0)</f>
        <v>0.28385416666666663</v>
      </c>
      <c r="CN907" s="150">
        <f t="shared" ca="1" si="163"/>
        <v>5</v>
      </c>
      <c r="CO907" s="118">
        <f ca="1">SUMIF($CN$9:$CN907, $CN907, $CL$9:$CL$9)</f>
        <v>174.00260416666598</v>
      </c>
      <c r="CP907" s="140" t="str">
        <f ca="1">IFERROR(INDEX('Current Jobs'!$W$11:$W$510, MATCH($CN907, 'Current Jobs'!$T$11:$T$510, 0)), "")</f>
        <v/>
      </c>
      <c r="CQ907" s="17" t="str">
        <f t="shared" ca="1" si="158"/>
        <v/>
      </c>
      <c r="CR907" s="17" t="str">
        <f t="shared" ca="1" si="160"/>
        <v/>
      </c>
      <c r="CS907" s="17" t="str">
        <f t="shared" ca="1" si="172"/>
        <v/>
      </c>
      <c r="CT907" s="17" t="str">
        <f t="shared" ca="1" si="173"/>
        <v/>
      </c>
      <c r="CV907" s="118" t="str" cm="1">
        <f t="array" aca="1" ref="CV907" ca="1">IF($CN907&gt;$CV$6, "", IFERROR(INDEX($BO$4:$BV$4, $BN$4, MATCH($CK907, $BO$8:$BV$8, 0)), 0))</f>
        <v/>
      </c>
      <c r="CX907" s="118" t="str">
        <f t="shared" ca="1" si="175"/>
        <v/>
      </c>
    </row>
    <row r="908" spans="88:102" hidden="1" x14ac:dyDescent="0.25">
      <c r="CJ908" s="89">
        <f t="shared" ca="1" si="159"/>
        <v>45563</v>
      </c>
      <c r="CK908" s="17" t="str">
        <f t="shared" ca="1" si="174"/>
        <v>Sat</v>
      </c>
      <c r="CL908" s="118" cm="1">
        <f t="array" aca="1" ref="CL908" ca="1">IFERROR(INDEX($BO$6:$BV$6, $BN$6, MATCH($CK908, $BO$8:$BV$8, 0)), 0)</f>
        <v>0</v>
      </c>
      <c r="CN908" s="150">
        <f t="shared" ca="1" si="163"/>
        <v>5</v>
      </c>
      <c r="CO908" s="118">
        <f ca="1">SUMIF($CN$9:$CN908, $CN908, $CL$9:$CL$9)</f>
        <v>174.00260416666598</v>
      </c>
      <c r="CP908" s="140" t="str">
        <f ca="1">IFERROR(INDEX('Current Jobs'!$W$11:$W$510, MATCH($CN908, 'Current Jobs'!$T$11:$T$510, 0)), "")</f>
        <v/>
      </c>
      <c r="CQ908" s="17" t="str">
        <f t="shared" ca="1" si="158"/>
        <v/>
      </c>
      <c r="CR908" s="17" t="str">
        <f t="shared" ca="1" si="160"/>
        <v/>
      </c>
      <c r="CS908" s="17" t="str">
        <f t="shared" ca="1" si="172"/>
        <v/>
      </c>
      <c r="CT908" s="17" t="str">
        <f t="shared" ca="1" si="173"/>
        <v/>
      </c>
      <c r="CV908" s="118" t="str" cm="1">
        <f t="array" aca="1" ref="CV908" ca="1">IF($CN908&gt;$CV$6, "", IFERROR(INDEX($BO$4:$BV$4, $BN$4, MATCH($CK908, $BO$8:$BV$8, 0)), 0))</f>
        <v/>
      </c>
      <c r="CX908" s="118" t="str">
        <f t="shared" ca="1" si="175"/>
        <v/>
      </c>
    </row>
    <row r="909" spans="88:102" hidden="1" x14ac:dyDescent="0.25">
      <c r="CJ909" s="89">
        <f t="shared" ca="1" si="159"/>
        <v>45564</v>
      </c>
      <c r="CK909" s="17" t="str">
        <f t="shared" ca="1" si="174"/>
        <v>Sun</v>
      </c>
      <c r="CL909" s="118" cm="1">
        <f t="array" aca="1" ref="CL909" ca="1">IFERROR(INDEX($BO$6:$BV$6, $BN$6, MATCH($CK909, $BO$8:$BV$8, 0)), 0)</f>
        <v>0</v>
      </c>
      <c r="CN909" s="150">
        <f t="shared" ca="1" si="163"/>
        <v>5</v>
      </c>
      <c r="CO909" s="118">
        <f ca="1">SUMIF($CN$9:$CN909, $CN909, $CL$9:$CL$9)</f>
        <v>174.00260416666598</v>
      </c>
      <c r="CP909" s="140" t="str">
        <f ca="1">IFERROR(INDEX('Current Jobs'!$W$11:$W$510, MATCH($CN909, 'Current Jobs'!$T$11:$T$510, 0)), "")</f>
        <v/>
      </c>
      <c r="CQ909" s="17" t="str">
        <f t="shared" ca="1" si="158"/>
        <v/>
      </c>
      <c r="CR909" s="17" t="str">
        <f t="shared" ca="1" si="160"/>
        <v/>
      </c>
      <c r="CS909" s="17" t="str">
        <f t="shared" ca="1" si="172"/>
        <v/>
      </c>
      <c r="CT909" s="17" t="str">
        <f t="shared" ca="1" si="173"/>
        <v/>
      </c>
      <c r="CV909" s="118" t="str" cm="1">
        <f t="array" aca="1" ref="CV909" ca="1">IF($CN909&gt;$CV$6, "", IFERROR(INDEX($BO$4:$BV$4, $BN$4, MATCH($CK909, $BO$8:$BV$8, 0)), 0))</f>
        <v/>
      </c>
      <c r="CX909" s="118" t="str">
        <f t="shared" ca="1" si="175"/>
        <v/>
      </c>
    </row>
    <row r="910" spans="88:102" hidden="1" x14ac:dyDescent="0.25">
      <c r="CJ910" s="89">
        <f t="shared" ca="1" si="159"/>
        <v>45565</v>
      </c>
      <c r="CK910" s="17" t="str">
        <f t="shared" ca="1" si="174"/>
        <v>Mon</v>
      </c>
      <c r="CL910" s="118" cm="1">
        <f t="array" aca="1" ref="CL910" ca="1">IFERROR(INDEX($BO$6:$BV$6, $BN$6, MATCH($CK910, $BO$8:$BV$8, 0)), 0)</f>
        <v>0.28385416666666663</v>
      </c>
      <c r="CN910" s="150">
        <f t="shared" ca="1" si="163"/>
        <v>5</v>
      </c>
      <c r="CO910" s="118">
        <f ca="1">SUMIF($CN$9:$CN910, $CN910, $CL$9:$CL$9)</f>
        <v>174.28645833333263</v>
      </c>
      <c r="CP910" s="140" t="str">
        <f ca="1">IFERROR(INDEX('Current Jobs'!$W$11:$W$510, MATCH($CN910, 'Current Jobs'!$T$11:$T$510, 0)), "")</f>
        <v/>
      </c>
      <c r="CQ910" s="17" t="str">
        <f t="shared" ca="1" si="158"/>
        <v/>
      </c>
      <c r="CR910" s="17" t="str">
        <f t="shared" ca="1" si="160"/>
        <v/>
      </c>
      <c r="CS910" s="17" t="str">
        <f t="shared" ca="1" si="172"/>
        <v/>
      </c>
      <c r="CT910" s="17" t="str">
        <f t="shared" ca="1" si="173"/>
        <v/>
      </c>
      <c r="CV910" s="118" t="str" cm="1">
        <f t="array" aca="1" ref="CV910" ca="1">IF($CN910&gt;$CV$6, "", IFERROR(INDEX($BO$4:$BV$4, $BN$4, MATCH($CK910, $BO$8:$BV$8, 0)), 0))</f>
        <v/>
      </c>
      <c r="CX910" s="118" t="str">
        <f t="shared" ca="1" si="175"/>
        <v/>
      </c>
    </row>
    <row r="911" spans="88:102" hidden="1" x14ac:dyDescent="0.25">
      <c r="CJ911" s="89">
        <f t="shared" ca="1" si="159"/>
        <v>45566</v>
      </c>
      <c r="CK911" s="17" t="str">
        <f t="shared" ca="1" si="174"/>
        <v>Tue</v>
      </c>
      <c r="CL911" s="118" cm="1">
        <f t="array" aca="1" ref="CL911" ca="1">IFERROR(INDEX($BO$6:$BV$6, $BN$6, MATCH($CK911, $BO$8:$BV$8, 0)), 0)</f>
        <v>0.28385416666666663</v>
      </c>
      <c r="CN911" s="150">
        <f t="shared" ca="1" si="163"/>
        <v>5</v>
      </c>
      <c r="CO911" s="118">
        <f ca="1">SUMIF($CN$9:$CN911, $CN911, $CL$9:$CL$9)</f>
        <v>174.57031249999929</v>
      </c>
      <c r="CP911" s="140" t="str">
        <f ca="1">IFERROR(INDEX('Current Jobs'!$W$11:$W$510, MATCH($CN911, 'Current Jobs'!$T$11:$T$510, 0)), "")</f>
        <v/>
      </c>
      <c r="CQ911" s="17" t="str">
        <f t="shared" ca="1" si="158"/>
        <v/>
      </c>
      <c r="CR911" s="17" t="str">
        <f t="shared" ca="1" si="160"/>
        <v/>
      </c>
      <c r="CS911" s="17" t="str">
        <f t="shared" ca="1" si="172"/>
        <v/>
      </c>
      <c r="CT911" s="17" t="str">
        <f t="shared" ca="1" si="173"/>
        <v/>
      </c>
      <c r="CV911" s="118" t="str" cm="1">
        <f t="array" aca="1" ref="CV911" ca="1">IF($CN911&gt;$CV$6, "", IFERROR(INDEX($BO$4:$BV$4, $BN$4, MATCH($CK911, $BO$8:$BV$8, 0)), 0))</f>
        <v/>
      </c>
      <c r="CX911" s="118" t="str">
        <f t="shared" ca="1" si="175"/>
        <v/>
      </c>
    </row>
    <row r="912" spans="88:102" hidden="1" x14ac:dyDescent="0.25">
      <c r="CJ912" s="89">
        <f t="shared" ca="1" si="159"/>
        <v>45567</v>
      </c>
      <c r="CK912" s="17" t="str">
        <f t="shared" ca="1" si="174"/>
        <v>Wed</v>
      </c>
      <c r="CL912" s="118" cm="1">
        <f t="array" aca="1" ref="CL912" ca="1">IFERROR(INDEX($BO$6:$BV$6, $BN$6, MATCH($CK912, $BO$8:$BV$8, 0)), 0)</f>
        <v>0.28385416666666663</v>
      </c>
      <c r="CN912" s="150">
        <f t="shared" ca="1" si="163"/>
        <v>5</v>
      </c>
      <c r="CO912" s="118">
        <f ca="1">SUMIF($CN$9:$CN912, $CN912, $CL$9:$CL$9)</f>
        <v>174.85416666666595</v>
      </c>
      <c r="CP912" s="140" t="str">
        <f ca="1">IFERROR(INDEX('Current Jobs'!$W$11:$W$510, MATCH($CN912, 'Current Jobs'!$T$11:$T$510, 0)), "")</f>
        <v/>
      </c>
      <c r="CQ912" s="17" t="str">
        <f t="shared" ca="1" si="158"/>
        <v/>
      </c>
      <c r="CR912" s="17" t="str">
        <f t="shared" ca="1" si="160"/>
        <v/>
      </c>
      <c r="CS912" s="17" t="str">
        <f t="shared" ca="1" si="172"/>
        <v/>
      </c>
      <c r="CT912" s="17" t="str">
        <f t="shared" ca="1" si="173"/>
        <v/>
      </c>
      <c r="CV912" s="118" t="str" cm="1">
        <f t="array" aca="1" ref="CV912" ca="1">IF($CN912&gt;$CV$6, "", IFERROR(INDEX($BO$4:$BV$4, $BN$4, MATCH($CK912, $BO$8:$BV$8, 0)), 0))</f>
        <v/>
      </c>
      <c r="CX912" s="118" t="str">
        <f t="shared" ca="1" si="175"/>
        <v/>
      </c>
    </row>
    <row r="913" spans="88:102" hidden="1" x14ac:dyDescent="0.25">
      <c r="CJ913" s="89">
        <f t="shared" ca="1" si="159"/>
        <v>45568</v>
      </c>
      <c r="CK913" s="17" t="str">
        <f t="shared" ca="1" si="174"/>
        <v>Thu</v>
      </c>
      <c r="CL913" s="118" cm="1">
        <f t="array" aca="1" ref="CL913" ca="1">IFERROR(INDEX($BO$6:$BV$6, $BN$6, MATCH($CK913, $BO$8:$BV$8, 0)), 0)</f>
        <v>0.28385416666666663</v>
      </c>
      <c r="CN913" s="150">
        <f t="shared" ca="1" si="163"/>
        <v>5</v>
      </c>
      <c r="CO913" s="118">
        <f ca="1">SUMIF($CN$9:$CN913, $CN913, $CL$9:$CL$9)</f>
        <v>175.1380208333326</v>
      </c>
      <c r="CP913" s="140" t="str">
        <f ca="1">IFERROR(INDEX('Current Jobs'!$W$11:$W$510, MATCH($CN913, 'Current Jobs'!$T$11:$T$510, 0)), "")</f>
        <v/>
      </c>
      <c r="CQ913" s="17" t="str">
        <f t="shared" ca="1" si="158"/>
        <v/>
      </c>
      <c r="CR913" s="17" t="str">
        <f t="shared" ca="1" si="160"/>
        <v/>
      </c>
      <c r="CS913" s="17" t="str">
        <f t="shared" ca="1" si="172"/>
        <v/>
      </c>
      <c r="CT913" s="17" t="str">
        <f t="shared" ca="1" si="173"/>
        <v/>
      </c>
      <c r="CV913" s="118" t="str" cm="1">
        <f t="array" aca="1" ref="CV913" ca="1">IF($CN913&gt;$CV$6, "", IFERROR(INDEX($BO$4:$BV$4, $BN$4, MATCH($CK913, $BO$8:$BV$8, 0)), 0))</f>
        <v/>
      </c>
      <c r="CX913" s="118" t="str">
        <f t="shared" ca="1" si="175"/>
        <v/>
      </c>
    </row>
    <row r="914" spans="88:102" hidden="1" x14ac:dyDescent="0.25">
      <c r="CJ914" s="89">
        <f t="shared" ca="1" si="159"/>
        <v>45569</v>
      </c>
      <c r="CK914" s="17" t="str">
        <f t="shared" ca="1" si="174"/>
        <v>Fri</v>
      </c>
      <c r="CL914" s="118" cm="1">
        <f t="array" aca="1" ref="CL914" ca="1">IFERROR(INDEX($BO$6:$BV$6, $BN$6, MATCH($CK914, $BO$8:$BV$8, 0)), 0)</f>
        <v>0.28385416666666663</v>
      </c>
      <c r="CN914" s="150">
        <f t="shared" ca="1" si="163"/>
        <v>5</v>
      </c>
      <c r="CO914" s="118">
        <f ca="1">SUMIF($CN$9:$CN914, $CN914, $CL$9:$CL$9)</f>
        <v>175.42187499999926</v>
      </c>
      <c r="CP914" s="140" t="str">
        <f ca="1">IFERROR(INDEX('Current Jobs'!$W$11:$W$510, MATCH($CN914, 'Current Jobs'!$T$11:$T$510, 0)), "")</f>
        <v/>
      </c>
      <c r="CQ914" s="17" t="str">
        <f t="shared" ca="1" si="158"/>
        <v/>
      </c>
      <c r="CR914" s="17" t="str">
        <f t="shared" ca="1" si="160"/>
        <v/>
      </c>
      <c r="CS914" s="17" t="str">
        <f t="shared" ca="1" si="172"/>
        <v/>
      </c>
      <c r="CT914" s="17" t="str">
        <f t="shared" ca="1" si="173"/>
        <v/>
      </c>
      <c r="CV914" s="118" t="str" cm="1">
        <f t="array" aca="1" ref="CV914" ca="1">IF($CN914&gt;$CV$6, "", IFERROR(INDEX($BO$4:$BV$4, $BN$4, MATCH($CK914, $BO$8:$BV$8, 0)), 0))</f>
        <v/>
      </c>
      <c r="CX914" s="118" t="str">
        <f t="shared" ca="1" si="175"/>
        <v/>
      </c>
    </row>
    <row r="915" spans="88:102" hidden="1" x14ac:dyDescent="0.25">
      <c r="CJ915" s="89">
        <f t="shared" ca="1" si="159"/>
        <v>45570</v>
      </c>
      <c r="CK915" s="17" t="str">
        <f t="shared" ca="1" si="174"/>
        <v>Sat</v>
      </c>
      <c r="CL915" s="118" cm="1">
        <f t="array" aca="1" ref="CL915" ca="1">IFERROR(INDEX($BO$6:$BV$6, $BN$6, MATCH($CK915, $BO$8:$BV$8, 0)), 0)</f>
        <v>0</v>
      </c>
      <c r="CN915" s="150">
        <f t="shared" ca="1" si="163"/>
        <v>5</v>
      </c>
      <c r="CO915" s="118">
        <f ca="1">SUMIF($CN$9:$CN915, $CN915, $CL$9:$CL$9)</f>
        <v>175.42187499999926</v>
      </c>
      <c r="CP915" s="140" t="str">
        <f ca="1">IFERROR(INDEX('Current Jobs'!$W$11:$W$510, MATCH($CN915, 'Current Jobs'!$T$11:$T$510, 0)), "")</f>
        <v/>
      </c>
      <c r="CQ915" s="17" t="str">
        <f t="shared" ca="1" si="158"/>
        <v/>
      </c>
      <c r="CR915" s="17" t="str">
        <f t="shared" ca="1" si="160"/>
        <v/>
      </c>
      <c r="CS915" s="17" t="str">
        <f t="shared" ca="1" si="172"/>
        <v/>
      </c>
      <c r="CT915" s="17" t="str">
        <f t="shared" ca="1" si="173"/>
        <v/>
      </c>
      <c r="CV915" s="118" t="str" cm="1">
        <f t="array" aca="1" ref="CV915" ca="1">IF($CN915&gt;$CV$6, "", IFERROR(INDEX($BO$4:$BV$4, $BN$4, MATCH($CK915, $BO$8:$BV$8, 0)), 0))</f>
        <v/>
      </c>
      <c r="CX915" s="118" t="str">
        <f t="shared" ca="1" si="175"/>
        <v/>
      </c>
    </row>
    <row r="916" spans="88:102" hidden="1" x14ac:dyDescent="0.25">
      <c r="CJ916" s="89">
        <f t="shared" ca="1" si="159"/>
        <v>45571</v>
      </c>
      <c r="CK916" s="17" t="str">
        <f t="shared" ca="1" si="174"/>
        <v>Sun</v>
      </c>
      <c r="CL916" s="118" cm="1">
        <f t="array" aca="1" ref="CL916" ca="1">IFERROR(INDEX($BO$6:$BV$6, $BN$6, MATCH($CK916, $BO$8:$BV$8, 0)), 0)</f>
        <v>0</v>
      </c>
      <c r="CN916" s="150">
        <f t="shared" ca="1" si="163"/>
        <v>5</v>
      </c>
      <c r="CO916" s="118">
        <f ca="1">SUMIF($CN$9:$CN916, $CN916, $CL$9:$CL$9)</f>
        <v>175.42187499999926</v>
      </c>
      <c r="CP916" s="140" t="str">
        <f ca="1">IFERROR(INDEX('Current Jobs'!$W$11:$W$510, MATCH($CN916, 'Current Jobs'!$T$11:$T$510, 0)), "")</f>
        <v/>
      </c>
      <c r="CQ916" s="17" t="str">
        <f t="shared" ca="1" si="158"/>
        <v/>
      </c>
      <c r="CR916" s="17" t="str">
        <f t="shared" ca="1" si="160"/>
        <v/>
      </c>
      <c r="CS916" s="17" t="str">
        <f t="shared" ca="1" si="172"/>
        <v/>
      </c>
      <c r="CT916" s="17" t="str">
        <f t="shared" ca="1" si="173"/>
        <v/>
      </c>
      <c r="CV916" s="118" t="str" cm="1">
        <f t="array" aca="1" ref="CV916" ca="1">IF($CN916&gt;$CV$6, "", IFERROR(INDEX($BO$4:$BV$4, $BN$4, MATCH($CK916, $BO$8:$BV$8, 0)), 0))</f>
        <v/>
      </c>
      <c r="CX916" s="118" t="str">
        <f t="shared" ca="1" si="175"/>
        <v/>
      </c>
    </row>
    <row r="917" spans="88:102" hidden="1" x14ac:dyDescent="0.25">
      <c r="CJ917" s="89">
        <f t="shared" ca="1" si="159"/>
        <v>45572</v>
      </c>
      <c r="CK917" s="17" t="str">
        <f t="shared" ca="1" si="174"/>
        <v>Mon</v>
      </c>
      <c r="CL917" s="118" cm="1">
        <f t="array" aca="1" ref="CL917" ca="1">IFERROR(INDEX($BO$6:$BV$6, $BN$6, MATCH($CK917, $BO$8:$BV$8, 0)), 0)</f>
        <v>0.28385416666666663</v>
      </c>
      <c r="CN917" s="150">
        <f t="shared" ca="1" si="163"/>
        <v>5</v>
      </c>
      <c r="CO917" s="118">
        <f ca="1">SUMIF($CN$9:$CN917, $CN917, $CL$9:$CL$9)</f>
        <v>175.70572916666592</v>
      </c>
      <c r="CP917" s="140" t="str">
        <f ca="1">IFERROR(INDEX('Current Jobs'!$W$11:$W$510, MATCH($CN917, 'Current Jobs'!$T$11:$T$510, 0)), "")</f>
        <v/>
      </c>
      <c r="CQ917" s="17" t="str">
        <f t="shared" ca="1" si="158"/>
        <v/>
      </c>
      <c r="CR917" s="17" t="str">
        <f t="shared" ca="1" si="160"/>
        <v/>
      </c>
      <c r="CS917" s="17" t="str">
        <f t="shared" ca="1" si="172"/>
        <v/>
      </c>
      <c r="CT917" s="17" t="str">
        <f t="shared" ca="1" si="173"/>
        <v/>
      </c>
      <c r="CV917" s="118" t="str" cm="1">
        <f t="array" aca="1" ref="CV917" ca="1">IF($CN917&gt;$CV$6, "", IFERROR(INDEX($BO$4:$BV$4, $BN$4, MATCH($CK917, $BO$8:$BV$8, 0)), 0))</f>
        <v/>
      </c>
      <c r="CX917" s="118" t="str">
        <f t="shared" ca="1" si="175"/>
        <v/>
      </c>
    </row>
    <row r="918" spans="88:102" hidden="1" x14ac:dyDescent="0.25">
      <c r="CJ918" s="89">
        <f t="shared" ca="1" si="159"/>
        <v>45573</v>
      </c>
      <c r="CK918" s="17" t="str">
        <f t="shared" ca="1" si="174"/>
        <v>Tue</v>
      </c>
      <c r="CL918" s="118" cm="1">
        <f t="array" aca="1" ref="CL918" ca="1">IFERROR(INDEX($BO$6:$BV$6, $BN$6, MATCH($CK918, $BO$8:$BV$8, 0)), 0)</f>
        <v>0.28385416666666663</v>
      </c>
      <c r="CN918" s="150">
        <f t="shared" ca="1" si="163"/>
        <v>5</v>
      </c>
      <c r="CO918" s="118">
        <f ca="1">SUMIF($CN$9:$CN918, $CN918, $CL$9:$CL$9)</f>
        <v>175.98958333333258</v>
      </c>
      <c r="CP918" s="140" t="str">
        <f ca="1">IFERROR(INDEX('Current Jobs'!$W$11:$W$510, MATCH($CN918, 'Current Jobs'!$T$11:$T$510, 0)), "")</f>
        <v/>
      </c>
      <c r="CQ918" s="17" t="str">
        <f t="shared" ca="1" si="158"/>
        <v/>
      </c>
      <c r="CR918" s="17" t="str">
        <f t="shared" ca="1" si="160"/>
        <v/>
      </c>
      <c r="CS918" s="17" t="str">
        <f t="shared" ca="1" si="172"/>
        <v/>
      </c>
      <c r="CT918" s="17" t="str">
        <f t="shared" ca="1" si="173"/>
        <v/>
      </c>
      <c r="CV918" s="118" t="str" cm="1">
        <f t="array" aca="1" ref="CV918" ca="1">IF($CN918&gt;$CV$6, "", IFERROR(INDEX($BO$4:$BV$4, $BN$4, MATCH($CK918, $BO$8:$BV$8, 0)), 0))</f>
        <v/>
      </c>
      <c r="CX918" s="118" t="str">
        <f t="shared" ca="1" si="175"/>
        <v/>
      </c>
    </row>
    <row r="919" spans="88:102" hidden="1" x14ac:dyDescent="0.25">
      <c r="CJ919" s="89">
        <f t="shared" ca="1" si="159"/>
        <v>45574</v>
      </c>
      <c r="CK919" s="17" t="str">
        <f t="shared" ca="1" si="174"/>
        <v>Wed</v>
      </c>
      <c r="CL919" s="118" cm="1">
        <f t="array" aca="1" ref="CL919" ca="1">IFERROR(INDEX($BO$6:$BV$6, $BN$6, MATCH($CK919, $BO$8:$BV$8, 0)), 0)</f>
        <v>0.28385416666666663</v>
      </c>
      <c r="CN919" s="150">
        <f t="shared" ca="1" si="163"/>
        <v>5</v>
      </c>
      <c r="CO919" s="118">
        <f ca="1">SUMIF($CN$9:$CN919, $CN919, $CL$9:$CL$9)</f>
        <v>176.27343749999923</v>
      </c>
      <c r="CP919" s="140" t="str">
        <f ca="1">IFERROR(INDEX('Current Jobs'!$W$11:$W$510, MATCH($CN919, 'Current Jobs'!$T$11:$T$510, 0)), "")</f>
        <v/>
      </c>
      <c r="CQ919" s="17" t="str">
        <f t="shared" ca="1" si="158"/>
        <v/>
      </c>
      <c r="CR919" s="17" t="str">
        <f t="shared" ca="1" si="160"/>
        <v/>
      </c>
      <c r="CS919" s="17" t="str">
        <f t="shared" ca="1" si="172"/>
        <v/>
      </c>
      <c r="CT919" s="17" t="str">
        <f t="shared" ca="1" si="173"/>
        <v/>
      </c>
      <c r="CV919" s="118" t="str" cm="1">
        <f t="array" aca="1" ref="CV919" ca="1">IF($CN919&gt;$CV$6, "", IFERROR(INDEX($BO$4:$BV$4, $BN$4, MATCH($CK919, $BO$8:$BV$8, 0)), 0))</f>
        <v/>
      </c>
      <c r="CX919" s="118" t="str">
        <f t="shared" ca="1" si="175"/>
        <v/>
      </c>
    </row>
    <row r="920" spans="88:102" hidden="1" x14ac:dyDescent="0.25">
      <c r="CJ920" s="89">
        <f t="shared" ca="1" si="159"/>
        <v>45575</v>
      </c>
      <c r="CK920" s="17" t="str">
        <f t="shared" ca="1" si="174"/>
        <v>Thu</v>
      </c>
      <c r="CL920" s="118" cm="1">
        <f t="array" aca="1" ref="CL920" ca="1">IFERROR(INDEX($BO$6:$BV$6, $BN$6, MATCH($CK920, $BO$8:$BV$8, 0)), 0)</f>
        <v>0.28385416666666663</v>
      </c>
      <c r="CN920" s="150">
        <f t="shared" ca="1" si="163"/>
        <v>5</v>
      </c>
      <c r="CO920" s="118">
        <f ca="1">SUMIF($CN$9:$CN920, $CN920, $CL$9:$CL$9)</f>
        <v>176.55729166666589</v>
      </c>
      <c r="CP920" s="140" t="str">
        <f ca="1">IFERROR(INDEX('Current Jobs'!$W$11:$W$510, MATCH($CN920, 'Current Jobs'!$T$11:$T$510, 0)), "")</f>
        <v/>
      </c>
      <c r="CQ920" s="17" t="str">
        <f t="shared" ca="1" si="158"/>
        <v/>
      </c>
      <c r="CR920" s="17" t="str">
        <f t="shared" ca="1" si="160"/>
        <v/>
      </c>
      <c r="CS920" s="17" t="str">
        <f t="shared" ca="1" si="172"/>
        <v/>
      </c>
      <c r="CT920" s="17" t="str">
        <f t="shared" ca="1" si="173"/>
        <v/>
      </c>
      <c r="CV920" s="118" t="str" cm="1">
        <f t="array" aca="1" ref="CV920" ca="1">IF($CN920&gt;$CV$6, "", IFERROR(INDEX($BO$4:$BV$4, $BN$4, MATCH($CK920, $BO$8:$BV$8, 0)), 0))</f>
        <v/>
      </c>
      <c r="CX920" s="118" t="str">
        <f t="shared" ca="1" si="175"/>
        <v/>
      </c>
    </row>
    <row r="921" spans="88:102" hidden="1" x14ac:dyDescent="0.25">
      <c r="CJ921" s="89">
        <f t="shared" ca="1" si="159"/>
        <v>45576</v>
      </c>
      <c r="CK921" s="17" t="str">
        <f t="shared" ca="1" si="174"/>
        <v>Fri</v>
      </c>
      <c r="CL921" s="118" cm="1">
        <f t="array" aca="1" ref="CL921" ca="1">IFERROR(INDEX($BO$6:$BV$6, $BN$6, MATCH($CK921, $BO$8:$BV$8, 0)), 0)</f>
        <v>0.28385416666666663</v>
      </c>
      <c r="CN921" s="150">
        <f t="shared" ca="1" si="163"/>
        <v>5</v>
      </c>
      <c r="CO921" s="118">
        <f ca="1">SUMIF($CN$9:$CN921, $CN921, $CL$9:$CL$9)</f>
        <v>176.84114583333255</v>
      </c>
      <c r="CP921" s="140" t="str">
        <f ca="1">IFERROR(INDEX('Current Jobs'!$W$11:$W$510, MATCH($CN921, 'Current Jobs'!$T$11:$T$510, 0)), "")</f>
        <v/>
      </c>
      <c r="CQ921" s="17" t="str">
        <f t="shared" ca="1" si="158"/>
        <v/>
      </c>
      <c r="CR921" s="17" t="str">
        <f t="shared" ca="1" si="160"/>
        <v/>
      </c>
      <c r="CS921" s="17" t="str">
        <f t="shared" ca="1" si="172"/>
        <v/>
      </c>
      <c r="CT921" s="17" t="str">
        <f t="shared" ca="1" si="173"/>
        <v/>
      </c>
      <c r="CV921" s="118" t="str" cm="1">
        <f t="array" aca="1" ref="CV921" ca="1">IF($CN921&gt;$CV$6, "", IFERROR(INDEX($BO$4:$BV$4, $BN$4, MATCH($CK921, $BO$8:$BV$8, 0)), 0))</f>
        <v/>
      </c>
      <c r="CX921" s="118" t="str">
        <f t="shared" ca="1" si="175"/>
        <v/>
      </c>
    </row>
    <row r="922" spans="88:102" hidden="1" x14ac:dyDescent="0.25">
      <c r="CJ922" s="89">
        <f t="shared" ca="1" si="159"/>
        <v>45577</v>
      </c>
      <c r="CK922" s="17" t="str">
        <f t="shared" ca="1" si="174"/>
        <v>Sat</v>
      </c>
      <c r="CL922" s="118" cm="1">
        <f t="array" aca="1" ref="CL922" ca="1">IFERROR(INDEX($BO$6:$BV$6, $BN$6, MATCH($CK922, $BO$8:$BV$8, 0)), 0)</f>
        <v>0</v>
      </c>
      <c r="CN922" s="150">
        <f t="shared" ca="1" si="163"/>
        <v>5</v>
      </c>
      <c r="CO922" s="118">
        <f ca="1">SUMIF($CN$9:$CN922, $CN922, $CL$9:$CL$9)</f>
        <v>176.84114583333255</v>
      </c>
      <c r="CP922" s="140" t="str">
        <f ca="1">IFERROR(INDEX('Current Jobs'!$W$11:$W$510, MATCH($CN922, 'Current Jobs'!$T$11:$T$510, 0)), "")</f>
        <v/>
      </c>
      <c r="CQ922" s="17" t="str">
        <f t="shared" ca="1" si="158"/>
        <v/>
      </c>
      <c r="CR922" s="17" t="str">
        <f t="shared" ca="1" si="160"/>
        <v/>
      </c>
      <c r="CS922" s="17" t="str">
        <f t="shared" ca="1" si="172"/>
        <v/>
      </c>
      <c r="CT922" s="17" t="str">
        <f t="shared" ca="1" si="173"/>
        <v/>
      </c>
      <c r="CV922" s="118" t="str" cm="1">
        <f t="array" aca="1" ref="CV922" ca="1">IF($CN922&gt;$CV$6, "", IFERROR(INDEX($BO$4:$BV$4, $BN$4, MATCH($CK922, $BO$8:$BV$8, 0)), 0))</f>
        <v/>
      </c>
      <c r="CX922" s="118" t="str">
        <f t="shared" ca="1" si="175"/>
        <v/>
      </c>
    </row>
    <row r="923" spans="88:102" hidden="1" x14ac:dyDescent="0.25">
      <c r="CJ923" s="89">
        <f t="shared" ca="1" si="159"/>
        <v>45578</v>
      </c>
      <c r="CK923" s="17" t="str">
        <f t="shared" ca="1" si="174"/>
        <v>Sun</v>
      </c>
      <c r="CL923" s="118" cm="1">
        <f t="array" aca="1" ref="CL923" ca="1">IFERROR(INDEX($BO$6:$BV$6, $BN$6, MATCH($CK923, $BO$8:$BV$8, 0)), 0)</f>
        <v>0</v>
      </c>
      <c r="CN923" s="150">
        <f t="shared" ca="1" si="163"/>
        <v>5</v>
      </c>
      <c r="CO923" s="118">
        <f ca="1">SUMIF($CN$9:$CN923, $CN923, $CL$9:$CL$9)</f>
        <v>176.84114583333255</v>
      </c>
      <c r="CP923" s="140" t="str">
        <f ca="1">IFERROR(INDEX('Current Jobs'!$W$11:$W$510, MATCH($CN923, 'Current Jobs'!$T$11:$T$510, 0)), "")</f>
        <v/>
      </c>
      <c r="CQ923" s="17" t="str">
        <f t="shared" ca="1" si="158"/>
        <v/>
      </c>
      <c r="CR923" s="17" t="str">
        <f t="shared" ca="1" si="160"/>
        <v/>
      </c>
      <c r="CS923" s="17" t="str">
        <f t="shared" ca="1" si="172"/>
        <v/>
      </c>
      <c r="CT923" s="17" t="str">
        <f t="shared" ca="1" si="173"/>
        <v/>
      </c>
      <c r="CV923" s="118" t="str" cm="1">
        <f t="array" aca="1" ref="CV923" ca="1">IF($CN923&gt;$CV$6, "", IFERROR(INDEX($BO$4:$BV$4, $BN$4, MATCH($CK923, $BO$8:$BV$8, 0)), 0))</f>
        <v/>
      </c>
      <c r="CX923" s="118" t="str">
        <f t="shared" ca="1" si="175"/>
        <v/>
      </c>
    </row>
    <row r="924" spans="88:102" hidden="1" x14ac:dyDescent="0.25">
      <c r="CJ924" s="89">
        <f t="shared" ca="1" si="159"/>
        <v>45579</v>
      </c>
      <c r="CK924" s="17" t="str">
        <f t="shared" ca="1" si="174"/>
        <v>Mon</v>
      </c>
      <c r="CL924" s="118" cm="1">
        <f t="array" aca="1" ref="CL924" ca="1">IFERROR(INDEX($BO$6:$BV$6, $BN$6, MATCH($CK924, $BO$8:$BV$8, 0)), 0)</f>
        <v>0.28385416666666663</v>
      </c>
      <c r="CN924" s="150">
        <f t="shared" ca="1" si="163"/>
        <v>5</v>
      </c>
      <c r="CO924" s="118">
        <f ca="1">SUMIF($CN$9:$CN924, $CN924, $CL$9:$CL$9)</f>
        <v>177.1249999999992</v>
      </c>
      <c r="CP924" s="140" t="str">
        <f ca="1">IFERROR(INDEX('Current Jobs'!$W$11:$W$510, MATCH($CN924, 'Current Jobs'!$T$11:$T$510, 0)), "")</f>
        <v/>
      </c>
      <c r="CQ924" s="17" t="str">
        <f t="shared" ca="1" si="158"/>
        <v/>
      </c>
      <c r="CR924" s="17" t="str">
        <f t="shared" ca="1" si="160"/>
        <v/>
      </c>
      <c r="CS924" s="17" t="str">
        <f t="shared" ca="1" si="172"/>
        <v/>
      </c>
      <c r="CT924" s="17" t="str">
        <f t="shared" ca="1" si="173"/>
        <v/>
      </c>
      <c r="CV924" s="118" t="str" cm="1">
        <f t="array" aca="1" ref="CV924" ca="1">IF($CN924&gt;$CV$6, "", IFERROR(INDEX($BO$4:$BV$4, $BN$4, MATCH($CK924, $BO$8:$BV$8, 0)), 0))</f>
        <v/>
      </c>
      <c r="CX924" s="118" t="str">
        <f t="shared" ca="1" si="175"/>
        <v/>
      </c>
    </row>
    <row r="925" spans="88:102" hidden="1" x14ac:dyDescent="0.25">
      <c r="CJ925" s="89">
        <f t="shared" ca="1" si="159"/>
        <v>45580</v>
      </c>
      <c r="CK925" s="17" t="str">
        <f t="shared" ca="1" si="174"/>
        <v>Tue</v>
      </c>
      <c r="CL925" s="118" cm="1">
        <f t="array" aca="1" ref="CL925" ca="1">IFERROR(INDEX($BO$6:$BV$6, $BN$6, MATCH($CK925, $BO$8:$BV$8, 0)), 0)</f>
        <v>0.28385416666666663</v>
      </c>
      <c r="CN925" s="150">
        <f t="shared" ca="1" si="163"/>
        <v>5</v>
      </c>
      <c r="CO925" s="118">
        <f ca="1">SUMIF($CN$9:$CN925, $CN925, $CL$9:$CL$9)</f>
        <v>177.40885416666586</v>
      </c>
      <c r="CP925" s="140" t="str">
        <f ca="1">IFERROR(INDEX('Current Jobs'!$W$11:$W$510, MATCH($CN925, 'Current Jobs'!$T$11:$T$510, 0)), "")</f>
        <v/>
      </c>
      <c r="CQ925" s="17" t="str">
        <f t="shared" ca="1" si="158"/>
        <v/>
      </c>
      <c r="CR925" s="17" t="str">
        <f t="shared" ca="1" si="160"/>
        <v/>
      </c>
      <c r="CS925" s="17" t="str">
        <f t="shared" ca="1" si="172"/>
        <v/>
      </c>
      <c r="CT925" s="17" t="str">
        <f t="shared" ca="1" si="173"/>
        <v/>
      </c>
      <c r="CV925" s="118" t="str" cm="1">
        <f t="array" aca="1" ref="CV925" ca="1">IF($CN925&gt;$CV$6, "", IFERROR(INDEX($BO$4:$BV$4, $BN$4, MATCH($CK925, $BO$8:$BV$8, 0)), 0))</f>
        <v/>
      </c>
      <c r="CX925" s="118" t="str">
        <f t="shared" ca="1" si="175"/>
        <v/>
      </c>
    </row>
    <row r="926" spans="88:102" hidden="1" x14ac:dyDescent="0.25">
      <c r="CJ926" s="89">
        <f t="shared" ca="1" si="159"/>
        <v>45581</v>
      </c>
      <c r="CK926" s="17" t="str">
        <f t="shared" ca="1" si="174"/>
        <v>Wed</v>
      </c>
      <c r="CL926" s="118" cm="1">
        <f t="array" aca="1" ref="CL926" ca="1">IFERROR(INDEX($BO$6:$BV$6, $BN$6, MATCH($CK926, $BO$8:$BV$8, 0)), 0)</f>
        <v>0.28385416666666663</v>
      </c>
      <c r="CN926" s="150">
        <f t="shared" ca="1" si="163"/>
        <v>5</v>
      </c>
      <c r="CO926" s="118">
        <f ca="1">SUMIF($CN$9:$CN926, $CN926, $CL$9:$CL$9)</f>
        <v>177.69270833333252</v>
      </c>
      <c r="CP926" s="140" t="str">
        <f ca="1">IFERROR(INDEX('Current Jobs'!$W$11:$W$510, MATCH($CN926, 'Current Jobs'!$T$11:$T$510, 0)), "")</f>
        <v/>
      </c>
      <c r="CQ926" s="17" t="str">
        <f t="shared" ca="1" si="158"/>
        <v/>
      </c>
      <c r="CR926" s="17" t="str">
        <f t="shared" ca="1" si="160"/>
        <v/>
      </c>
      <c r="CS926" s="17" t="str">
        <f t="shared" ca="1" si="172"/>
        <v/>
      </c>
      <c r="CT926" s="17" t="str">
        <f t="shared" ca="1" si="173"/>
        <v/>
      </c>
      <c r="CV926" s="118" t="str" cm="1">
        <f t="array" aca="1" ref="CV926" ca="1">IF($CN926&gt;$CV$6, "", IFERROR(INDEX($BO$4:$BV$4, $BN$4, MATCH($CK926, $BO$8:$BV$8, 0)), 0))</f>
        <v/>
      </c>
      <c r="CX926" s="118" t="str">
        <f t="shared" ca="1" si="175"/>
        <v/>
      </c>
    </row>
    <row r="927" spans="88:102" hidden="1" x14ac:dyDescent="0.25">
      <c r="CJ927" s="89">
        <f t="shared" ca="1" si="159"/>
        <v>45582</v>
      </c>
      <c r="CK927" s="17" t="str">
        <f t="shared" ca="1" si="174"/>
        <v>Thu</v>
      </c>
      <c r="CL927" s="118" cm="1">
        <f t="array" aca="1" ref="CL927" ca="1">IFERROR(INDEX($BO$6:$BV$6, $BN$6, MATCH($CK927, $BO$8:$BV$8, 0)), 0)</f>
        <v>0.28385416666666663</v>
      </c>
      <c r="CN927" s="150">
        <f t="shared" ca="1" si="163"/>
        <v>5</v>
      </c>
      <c r="CO927" s="118">
        <f ca="1">SUMIF($CN$9:$CN927, $CN927, $CL$9:$CL$9)</f>
        <v>177.97656249999918</v>
      </c>
      <c r="CP927" s="140" t="str">
        <f ca="1">IFERROR(INDEX('Current Jobs'!$W$11:$W$510, MATCH($CN927, 'Current Jobs'!$T$11:$T$510, 0)), "")</f>
        <v/>
      </c>
      <c r="CQ927" s="17" t="str">
        <f t="shared" ca="1" si="158"/>
        <v/>
      </c>
      <c r="CR927" s="17" t="str">
        <f t="shared" ca="1" si="160"/>
        <v/>
      </c>
      <c r="CS927" s="17" t="str">
        <f t="shared" ca="1" si="172"/>
        <v/>
      </c>
      <c r="CT927" s="17" t="str">
        <f t="shared" ca="1" si="173"/>
        <v/>
      </c>
      <c r="CV927" s="118" t="str" cm="1">
        <f t="array" aca="1" ref="CV927" ca="1">IF($CN927&gt;$CV$6, "", IFERROR(INDEX($BO$4:$BV$4, $BN$4, MATCH($CK927, $BO$8:$BV$8, 0)), 0))</f>
        <v/>
      </c>
      <c r="CX927" s="118" t="str">
        <f t="shared" ca="1" si="175"/>
        <v/>
      </c>
    </row>
    <row r="928" spans="88:102" hidden="1" x14ac:dyDescent="0.25">
      <c r="CJ928" s="89">
        <f t="shared" ca="1" si="159"/>
        <v>45583</v>
      </c>
      <c r="CK928" s="17" t="str">
        <f t="shared" ca="1" si="174"/>
        <v>Fri</v>
      </c>
      <c r="CL928" s="118" cm="1">
        <f t="array" aca="1" ref="CL928" ca="1">IFERROR(INDEX($BO$6:$BV$6, $BN$6, MATCH($CK928, $BO$8:$BV$8, 0)), 0)</f>
        <v>0.28385416666666663</v>
      </c>
      <c r="CN928" s="150">
        <f t="shared" ca="1" si="163"/>
        <v>5</v>
      </c>
      <c r="CO928" s="118">
        <f ca="1">SUMIF($CN$9:$CN928, $CN928, $CL$9:$CL$9)</f>
        <v>178.26041666666583</v>
      </c>
      <c r="CP928" s="140" t="str">
        <f ca="1">IFERROR(INDEX('Current Jobs'!$W$11:$W$510, MATCH($CN928, 'Current Jobs'!$T$11:$T$510, 0)), "")</f>
        <v/>
      </c>
      <c r="CQ928" s="17" t="str">
        <f t="shared" ca="1" si="158"/>
        <v/>
      </c>
      <c r="CR928" s="17" t="str">
        <f t="shared" ca="1" si="160"/>
        <v/>
      </c>
      <c r="CS928" s="17" t="str">
        <f t="shared" ca="1" si="172"/>
        <v/>
      </c>
      <c r="CT928" s="17" t="str">
        <f t="shared" ca="1" si="173"/>
        <v/>
      </c>
      <c r="CV928" s="118" t="str" cm="1">
        <f t="array" aca="1" ref="CV928" ca="1">IF($CN928&gt;$CV$6, "", IFERROR(INDEX($BO$4:$BV$4, $BN$4, MATCH($CK928, $BO$8:$BV$8, 0)), 0))</f>
        <v/>
      </c>
      <c r="CX928" s="118" t="str">
        <f t="shared" ca="1" si="175"/>
        <v/>
      </c>
    </row>
    <row r="929" spans="88:102" hidden="1" x14ac:dyDescent="0.25">
      <c r="CJ929" s="89">
        <f t="shared" ca="1" si="159"/>
        <v>45584</v>
      </c>
      <c r="CK929" s="17" t="str">
        <f t="shared" ca="1" si="174"/>
        <v>Sat</v>
      </c>
      <c r="CL929" s="118" cm="1">
        <f t="array" aca="1" ref="CL929" ca="1">IFERROR(INDEX($BO$6:$BV$6, $BN$6, MATCH($CK929, $BO$8:$BV$8, 0)), 0)</f>
        <v>0</v>
      </c>
      <c r="CN929" s="150">
        <f t="shared" ca="1" si="163"/>
        <v>5</v>
      </c>
      <c r="CO929" s="118">
        <f ca="1">SUMIF($CN$9:$CN929, $CN929, $CL$9:$CL$9)</f>
        <v>178.26041666666583</v>
      </c>
      <c r="CP929" s="140" t="str">
        <f ca="1">IFERROR(INDEX('Current Jobs'!$W$11:$W$510, MATCH($CN929, 'Current Jobs'!$T$11:$T$510, 0)), "")</f>
        <v/>
      </c>
      <c r="CQ929" s="17" t="str">
        <f t="shared" ca="1" si="158"/>
        <v/>
      </c>
      <c r="CR929" s="17" t="str">
        <f t="shared" ca="1" si="160"/>
        <v/>
      </c>
      <c r="CS929" s="17" t="str">
        <f t="shared" ca="1" si="172"/>
        <v/>
      </c>
      <c r="CT929" s="17" t="str">
        <f t="shared" ca="1" si="173"/>
        <v/>
      </c>
      <c r="CV929" s="118" t="str" cm="1">
        <f t="array" aca="1" ref="CV929" ca="1">IF($CN929&gt;$CV$6, "", IFERROR(INDEX($BO$4:$BV$4, $BN$4, MATCH($CK929, $BO$8:$BV$8, 0)), 0))</f>
        <v/>
      </c>
      <c r="CX929" s="118" t="str">
        <f t="shared" ca="1" si="175"/>
        <v/>
      </c>
    </row>
    <row r="930" spans="88:102" hidden="1" x14ac:dyDescent="0.25">
      <c r="CJ930" s="89">
        <f t="shared" ca="1" si="159"/>
        <v>45585</v>
      </c>
      <c r="CK930" s="17" t="str">
        <f t="shared" ca="1" si="174"/>
        <v>Sun</v>
      </c>
      <c r="CL930" s="118" cm="1">
        <f t="array" aca="1" ref="CL930" ca="1">IFERROR(INDEX($BO$6:$BV$6, $BN$6, MATCH($CK930, $BO$8:$BV$8, 0)), 0)</f>
        <v>0</v>
      </c>
      <c r="CN930" s="150">
        <f t="shared" ca="1" si="163"/>
        <v>5</v>
      </c>
      <c r="CO930" s="118">
        <f ca="1">SUMIF($CN$9:$CN930, $CN930, $CL$9:$CL$9)</f>
        <v>178.26041666666583</v>
      </c>
      <c r="CP930" s="140" t="str">
        <f ca="1">IFERROR(INDEX('Current Jobs'!$W$11:$W$510, MATCH($CN930, 'Current Jobs'!$T$11:$T$510, 0)), "")</f>
        <v/>
      </c>
      <c r="CQ930" s="17" t="str">
        <f t="shared" ca="1" si="158"/>
        <v/>
      </c>
      <c r="CR930" s="17" t="str">
        <f t="shared" ca="1" si="160"/>
        <v/>
      </c>
      <c r="CS930" s="17" t="str">
        <f t="shared" ca="1" si="172"/>
        <v/>
      </c>
      <c r="CT930" s="17" t="str">
        <f t="shared" ca="1" si="173"/>
        <v/>
      </c>
      <c r="CV930" s="118" t="str" cm="1">
        <f t="array" aca="1" ref="CV930" ca="1">IF($CN930&gt;$CV$6, "", IFERROR(INDEX($BO$4:$BV$4, $BN$4, MATCH($CK930, $BO$8:$BV$8, 0)), 0))</f>
        <v/>
      </c>
      <c r="CX930" s="118" t="str">
        <f t="shared" ca="1" si="175"/>
        <v/>
      </c>
    </row>
    <row r="931" spans="88:102" hidden="1" x14ac:dyDescent="0.25">
      <c r="CJ931" s="89">
        <f t="shared" ca="1" si="159"/>
        <v>45586</v>
      </c>
      <c r="CK931" s="17" t="str">
        <f t="shared" ca="1" si="174"/>
        <v>Mon</v>
      </c>
      <c r="CL931" s="118" cm="1">
        <f t="array" aca="1" ref="CL931" ca="1">IFERROR(INDEX($BO$6:$BV$6, $BN$6, MATCH($CK931, $BO$8:$BV$8, 0)), 0)</f>
        <v>0.28385416666666663</v>
      </c>
      <c r="CN931" s="150">
        <f t="shared" ca="1" si="163"/>
        <v>5</v>
      </c>
      <c r="CO931" s="118">
        <f ca="1">SUMIF($CN$9:$CN931, $CN931, $CL$9:$CL$9)</f>
        <v>178.54427083333249</v>
      </c>
      <c r="CP931" s="140" t="str">
        <f ca="1">IFERROR(INDEX('Current Jobs'!$W$11:$W$510, MATCH($CN931, 'Current Jobs'!$T$11:$T$510, 0)), "")</f>
        <v/>
      </c>
      <c r="CQ931" s="17" t="str">
        <f t="shared" ca="1" si="158"/>
        <v/>
      </c>
      <c r="CR931" s="17" t="str">
        <f t="shared" ca="1" si="160"/>
        <v/>
      </c>
      <c r="CS931" s="17" t="str">
        <f t="shared" ref="CS931:CS994" ca="1" si="176">IF(CQ931="", "", CONCATENATE($CN931, " - ", CQ931))</f>
        <v/>
      </c>
      <c r="CT931" s="17" t="str">
        <f t="shared" ref="CT931:CT994" ca="1" si="177">IF(CR931="", "", CONCATENATE($CN931, " - ", CR931))</f>
        <v/>
      </c>
      <c r="CV931" s="118" t="str" cm="1">
        <f t="array" aca="1" ref="CV931" ca="1">IF($CN931&gt;$CV$6, "", IFERROR(INDEX($BO$4:$BV$4, $BN$4, MATCH($CK931, $BO$8:$BV$8, 0)), 0))</f>
        <v/>
      </c>
      <c r="CX931" s="118" t="str">
        <f t="shared" ca="1" si="175"/>
        <v/>
      </c>
    </row>
    <row r="932" spans="88:102" hidden="1" x14ac:dyDescent="0.25">
      <c r="CJ932" s="89">
        <f t="shared" ca="1" si="159"/>
        <v>45587</v>
      </c>
      <c r="CK932" s="17" t="str">
        <f t="shared" ca="1" si="174"/>
        <v>Tue</v>
      </c>
      <c r="CL932" s="118" cm="1">
        <f t="array" aca="1" ref="CL932" ca="1">IFERROR(INDEX($BO$6:$BV$6, $BN$6, MATCH($CK932, $BO$8:$BV$8, 0)), 0)</f>
        <v>0.28385416666666663</v>
      </c>
      <c r="CN932" s="150">
        <f t="shared" ca="1" si="163"/>
        <v>5</v>
      </c>
      <c r="CO932" s="118">
        <f ca="1">SUMIF($CN$9:$CN932, $CN932, $CL$9:$CL$9)</f>
        <v>178.82812499999915</v>
      </c>
      <c r="CP932" s="140" t="str">
        <f ca="1">IFERROR(INDEX('Current Jobs'!$W$11:$W$510, MATCH($CN932, 'Current Jobs'!$T$11:$T$510, 0)), "")</f>
        <v/>
      </c>
      <c r="CQ932" s="17" t="str">
        <f t="shared" ca="1" si="158"/>
        <v/>
      </c>
      <c r="CR932" s="17" t="str">
        <f t="shared" ca="1" si="160"/>
        <v/>
      </c>
      <c r="CS932" s="17" t="str">
        <f t="shared" ca="1" si="176"/>
        <v/>
      </c>
      <c r="CT932" s="17" t="str">
        <f t="shared" ca="1" si="177"/>
        <v/>
      </c>
      <c r="CV932" s="118" t="str" cm="1">
        <f t="array" aca="1" ref="CV932" ca="1">IF($CN932&gt;$CV$6, "", IFERROR(INDEX($BO$4:$BV$4, $BN$4, MATCH($CK932, $BO$8:$BV$8, 0)), 0))</f>
        <v/>
      </c>
      <c r="CX932" s="118" t="str">
        <f t="shared" ca="1" si="175"/>
        <v/>
      </c>
    </row>
    <row r="933" spans="88:102" hidden="1" x14ac:dyDescent="0.25">
      <c r="CJ933" s="89">
        <f t="shared" ca="1" si="159"/>
        <v>45588</v>
      </c>
      <c r="CK933" s="17" t="str">
        <f t="shared" ca="1" si="174"/>
        <v>Wed</v>
      </c>
      <c r="CL933" s="118" cm="1">
        <f t="array" aca="1" ref="CL933" ca="1">IFERROR(INDEX($BO$6:$BV$6, $BN$6, MATCH($CK933, $BO$8:$BV$8, 0)), 0)</f>
        <v>0.28385416666666663</v>
      </c>
      <c r="CN933" s="150">
        <f t="shared" ca="1" si="163"/>
        <v>5</v>
      </c>
      <c r="CO933" s="118">
        <f ca="1">SUMIF($CN$9:$CN933, $CN933, $CL$9:$CL$9)</f>
        <v>179.1119791666658</v>
      </c>
      <c r="CP933" s="140" t="str">
        <f ca="1">IFERROR(INDEX('Current Jobs'!$W$11:$W$510, MATCH($CN933, 'Current Jobs'!$T$11:$T$510, 0)), "")</f>
        <v/>
      </c>
      <c r="CQ933" s="17" t="str">
        <f t="shared" ca="1" si="158"/>
        <v/>
      </c>
      <c r="CR933" s="17" t="str">
        <f t="shared" ca="1" si="160"/>
        <v/>
      </c>
      <c r="CS933" s="17" t="str">
        <f t="shared" ca="1" si="176"/>
        <v/>
      </c>
      <c r="CT933" s="17" t="str">
        <f t="shared" ca="1" si="177"/>
        <v/>
      </c>
      <c r="CV933" s="118" t="str" cm="1">
        <f t="array" aca="1" ref="CV933" ca="1">IF($CN933&gt;$CV$6, "", IFERROR(INDEX($BO$4:$BV$4, $BN$4, MATCH($CK933, $BO$8:$BV$8, 0)), 0))</f>
        <v/>
      </c>
      <c r="CX933" s="118" t="str">
        <f t="shared" ca="1" si="175"/>
        <v/>
      </c>
    </row>
    <row r="934" spans="88:102" hidden="1" x14ac:dyDescent="0.25">
      <c r="CJ934" s="89">
        <f t="shared" ca="1" si="159"/>
        <v>45589</v>
      </c>
      <c r="CK934" s="17" t="str">
        <f t="shared" ca="1" si="174"/>
        <v>Thu</v>
      </c>
      <c r="CL934" s="118" cm="1">
        <f t="array" aca="1" ref="CL934" ca="1">IFERROR(INDEX($BO$6:$BV$6, $BN$6, MATCH($CK934, $BO$8:$BV$8, 0)), 0)</f>
        <v>0.28385416666666663</v>
      </c>
      <c r="CN934" s="150">
        <f t="shared" ca="1" si="163"/>
        <v>5</v>
      </c>
      <c r="CO934" s="118">
        <f ca="1">SUMIF($CN$9:$CN934, $CN934, $CL$9:$CL$9)</f>
        <v>179.39583333333246</v>
      </c>
      <c r="CP934" s="140" t="str">
        <f ca="1">IFERROR(INDEX('Current Jobs'!$W$11:$W$510, MATCH($CN934, 'Current Jobs'!$T$11:$T$510, 0)), "")</f>
        <v/>
      </c>
      <c r="CQ934" s="17" t="str">
        <f t="shared" ca="1" si="158"/>
        <v/>
      </c>
      <c r="CR934" s="17" t="str">
        <f t="shared" ca="1" si="160"/>
        <v/>
      </c>
      <c r="CS934" s="17" t="str">
        <f t="shared" ca="1" si="176"/>
        <v/>
      </c>
      <c r="CT934" s="17" t="str">
        <f t="shared" ca="1" si="177"/>
        <v/>
      </c>
      <c r="CV934" s="118" t="str" cm="1">
        <f t="array" aca="1" ref="CV934" ca="1">IF($CN934&gt;$CV$6, "", IFERROR(INDEX($BO$4:$BV$4, $BN$4, MATCH($CK934, $BO$8:$BV$8, 0)), 0))</f>
        <v/>
      </c>
      <c r="CX934" s="118" t="str">
        <f t="shared" ca="1" si="175"/>
        <v/>
      </c>
    </row>
    <row r="935" spans="88:102" hidden="1" x14ac:dyDescent="0.25">
      <c r="CJ935" s="89">
        <f t="shared" ca="1" si="159"/>
        <v>45590</v>
      </c>
      <c r="CK935" s="17" t="str">
        <f t="shared" ca="1" si="174"/>
        <v>Fri</v>
      </c>
      <c r="CL935" s="118" cm="1">
        <f t="array" aca="1" ref="CL935" ca="1">IFERROR(INDEX($BO$6:$BV$6, $BN$6, MATCH($CK935, $BO$8:$BV$8, 0)), 0)</f>
        <v>0.28385416666666663</v>
      </c>
      <c r="CN935" s="150">
        <f t="shared" ca="1" si="163"/>
        <v>5</v>
      </c>
      <c r="CO935" s="118">
        <f ca="1">SUMIF($CN$9:$CN935, $CN935, $CL$9:$CL$9)</f>
        <v>179.67968749999912</v>
      </c>
      <c r="CP935" s="140" t="str">
        <f ca="1">IFERROR(INDEX('Current Jobs'!$W$11:$W$510, MATCH($CN935, 'Current Jobs'!$T$11:$T$510, 0)), "")</f>
        <v/>
      </c>
      <c r="CQ935" s="17" t="str">
        <f t="shared" ca="1" si="158"/>
        <v/>
      </c>
      <c r="CR935" s="17" t="str">
        <f t="shared" ca="1" si="160"/>
        <v/>
      </c>
      <c r="CS935" s="17" t="str">
        <f t="shared" ca="1" si="176"/>
        <v/>
      </c>
      <c r="CT935" s="17" t="str">
        <f t="shared" ca="1" si="177"/>
        <v/>
      </c>
      <c r="CV935" s="118" t="str" cm="1">
        <f t="array" aca="1" ref="CV935" ca="1">IF($CN935&gt;$CV$6, "", IFERROR(INDEX($BO$4:$BV$4, $BN$4, MATCH($CK935, $BO$8:$BV$8, 0)), 0))</f>
        <v/>
      </c>
      <c r="CX935" s="118" t="str">
        <f t="shared" ca="1" si="175"/>
        <v/>
      </c>
    </row>
    <row r="936" spans="88:102" hidden="1" x14ac:dyDescent="0.25">
      <c r="CJ936" s="89">
        <f t="shared" ca="1" si="159"/>
        <v>45591</v>
      </c>
      <c r="CK936" s="17" t="str">
        <f t="shared" ca="1" si="174"/>
        <v>Sat</v>
      </c>
      <c r="CL936" s="118" cm="1">
        <f t="array" aca="1" ref="CL936" ca="1">IFERROR(INDEX($BO$6:$BV$6, $BN$6, MATCH($CK936, $BO$8:$BV$8, 0)), 0)</f>
        <v>0</v>
      </c>
      <c r="CN936" s="150">
        <f t="shared" ca="1" si="163"/>
        <v>5</v>
      </c>
      <c r="CO936" s="118">
        <f ca="1">SUMIF($CN$9:$CN936, $CN936, $CL$9:$CL$9)</f>
        <v>179.67968749999912</v>
      </c>
      <c r="CP936" s="140" t="str">
        <f ca="1">IFERROR(INDEX('Current Jobs'!$W$11:$W$510, MATCH($CN936, 'Current Jobs'!$T$11:$T$510, 0)), "")</f>
        <v/>
      </c>
      <c r="CQ936" s="17" t="str">
        <f t="shared" ca="1" si="158"/>
        <v/>
      </c>
      <c r="CR936" s="17" t="str">
        <f t="shared" ca="1" si="160"/>
        <v/>
      </c>
      <c r="CS936" s="17" t="str">
        <f t="shared" ca="1" si="176"/>
        <v/>
      </c>
      <c r="CT936" s="17" t="str">
        <f t="shared" ca="1" si="177"/>
        <v/>
      </c>
      <c r="CV936" s="118" t="str" cm="1">
        <f t="array" aca="1" ref="CV936" ca="1">IF($CN936&gt;$CV$6, "", IFERROR(INDEX($BO$4:$BV$4, $BN$4, MATCH($CK936, $BO$8:$BV$8, 0)), 0))</f>
        <v/>
      </c>
      <c r="CX936" s="118" t="str">
        <f t="shared" ca="1" si="175"/>
        <v/>
      </c>
    </row>
    <row r="937" spans="88:102" hidden="1" x14ac:dyDescent="0.25">
      <c r="CJ937" s="89">
        <f t="shared" ca="1" si="159"/>
        <v>45592</v>
      </c>
      <c r="CK937" s="17" t="str">
        <f t="shared" ca="1" si="174"/>
        <v>Sun</v>
      </c>
      <c r="CL937" s="118" cm="1">
        <f t="array" aca="1" ref="CL937" ca="1">IFERROR(INDEX($BO$6:$BV$6, $BN$6, MATCH($CK937, $BO$8:$BV$8, 0)), 0)</f>
        <v>0</v>
      </c>
      <c r="CN937" s="150">
        <f t="shared" ca="1" si="163"/>
        <v>5</v>
      </c>
      <c r="CO937" s="118">
        <f ca="1">SUMIF($CN$9:$CN937, $CN937, $CL$9:$CL$9)</f>
        <v>179.67968749999912</v>
      </c>
      <c r="CP937" s="140" t="str">
        <f ca="1">IFERROR(INDEX('Current Jobs'!$W$11:$W$510, MATCH($CN937, 'Current Jobs'!$T$11:$T$510, 0)), "")</f>
        <v/>
      </c>
      <c r="CQ937" s="17" t="str">
        <f t="shared" ca="1" si="158"/>
        <v/>
      </c>
      <c r="CR937" s="17" t="str">
        <f t="shared" ca="1" si="160"/>
        <v/>
      </c>
      <c r="CS937" s="17" t="str">
        <f t="shared" ca="1" si="176"/>
        <v/>
      </c>
      <c r="CT937" s="17" t="str">
        <f t="shared" ca="1" si="177"/>
        <v/>
      </c>
      <c r="CV937" s="118" t="str" cm="1">
        <f t="array" aca="1" ref="CV937" ca="1">IF($CN937&gt;$CV$6, "", IFERROR(INDEX($BO$4:$BV$4, $BN$4, MATCH($CK937, $BO$8:$BV$8, 0)), 0))</f>
        <v/>
      </c>
      <c r="CX937" s="118" t="str">
        <f t="shared" ca="1" si="175"/>
        <v/>
      </c>
    </row>
    <row r="938" spans="88:102" hidden="1" x14ac:dyDescent="0.25">
      <c r="CJ938" s="89">
        <f t="shared" ca="1" si="159"/>
        <v>45593</v>
      </c>
      <c r="CK938" s="17" t="str">
        <f t="shared" ca="1" si="174"/>
        <v>Mon</v>
      </c>
      <c r="CL938" s="118" cm="1">
        <f t="array" aca="1" ref="CL938" ca="1">IFERROR(INDEX($BO$6:$BV$6, $BN$6, MATCH($CK938, $BO$8:$BV$8, 0)), 0)</f>
        <v>0.28385416666666663</v>
      </c>
      <c r="CN938" s="150">
        <f t="shared" ca="1" si="163"/>
        <v>5</v>
      </c>
      <c r="CO938" s="118">
        <f ca="1">SUMIF($CN$9:$CN938, $CN938, $CL$9:$CL$9)</f>
        <v>179.96354166666578</v>
      </c>
      <c r="CP938" s="140" t="str">
        <f ca="1">IFERROR(INDEX('Current Jobs'!$W$11:$W$510, MATCH($CN938, 'Current Jobs'!$T$11:$T$510, 0)), "")</f>
        <v/>
      </c>
      <c r="CQ938" s="17" t="str">
        <f t="shared" ca="1" si="158"/>
        <v/>
      </c>
      <c r="CR938" s="17" t="str">
        <f t="shared" ca="1" si="160"/>
        <v/>
      </c>
      <c r="CS938" s="17" t="str">
        <f t="shared" ca="1" si="176"/>
        <v/>
      </c>
      <c r="CT938" s="17" t="str">
        <f t="shared" ca="1" si="177"/>
        <v/>
      </c>
      <c r="CV938" s="118" t="str" cm="1">
        <f t="array" aca="1" ref="CV938" ca="1">IF($CN938&gt;$CV$6, "", IFERROR(INDEX($BO$4:$BV$4, $BN$4, MATCH($CK938, $BO$8:$BV$8, 0)), 0))</f>
        <v/>
      </c>
      <c r="CX938" s="118" t="str">
        <f t="shared" ca="1" si="175"/>
        <v/>
      </c>
    </row>
    <row r="939" spans="88:102" hidden="1" x14ac:dyDescent="0.25">
      <c r="CJ939" s="89">
        <f t="shared" ca="1" si="159"/>
        <v>45594</v>
      </c>
      <c r="CK939" s="17" t="str">
        <f t="shared" ca="1" si="174"/>
        <v>Tue</v>
      </c>
      <c r="CL939" s="118" cm="1">
        <f t="array" aca="1" ref="CL939" ca="1">IFERROR(INDEX($BO$6:$BV$6, $BN$6, MATCH($CK939, $BO$8:$BV$8, 0)), 0)</f>
        <v>0.28385416666666663</v>
      </c>
      <c r="CN939" s="150">
        <f t="shared" ca="1" si="163"/>
        <v>5</v>
      </c>
      <c r="CO939" s="118">
        <f ca="1">SUMIF($CN$9:$CN939, $CN939, $CL$9:$CL$9)</f>
        <v>180.24739583333243</v>
      </c>
      <c r="CP939" s="140" t="str">
        <f ca="1">IFERROR(INDEX('Current Jobs'!$W$11:$W$510, MATCH($CN939, 'Current Jobs'!$T$11:$T$510, 0)), "")</f>
        <v/>
      </c>
      <c r="CQ939" s="17" t="str">
        <f t="shared" ca="1" si="158"/>
        <v/>
      </c>
      <c r="CR939" s="17" t="str">
        <f t="shared" ca="1" si="160"/>
        <v/>
      </c>
      <c r="CS939" s="17" t="str">
        <f t="shared" ca="1" si="176"/>
        <v/>
      </c>
      <c r="CT939" s="17" t="str">
        <f t="shared" ca="1" si="177"/>
        <v/>
      </c>
      <c r="CV939" s="118" t="str" cm="1">
        <f t="array" aca="1" ref="CV939" ca="1">IF($CN939&gt;$CV$6, "", IFERROR(INDEX($BO$4:$BV$4, $BN$4, MATCH($CK939, $BO$8:$BV$8, 0)), 0))</f>
        <v/>
      </c>
      <c r="CX939" s="118" t="str">
        <f t="shared" ca="1" si="175"/>
        <v/>
      </c>
    </row>
    <row r="940" spans="88:102" hidden="1" x14ac:dyDescent="0.25">
      <c r="CJ940" s="89">
        <f t="shared" ca="1" si="159"/>
        <v>45595</v>
      </c>
      <c r="CK940" s="17" t="str">
        <f t="shared" ca="1" si="174"/>
        <v>Wed</v>
      </c>
      <c r="CL940" s="118" cm="1">
        <f t="array" aca="1" ref="CL940" ca="1">IFERROR(INDEX($BO$6:$BV$6, $BN$6, MATCH($CK940, $BO$8:$BV$8, 0)), 0)</f>
        <v>0.28385416666666663</v>
      </c>
      <c r="CN940" s="150">
        <f t="shared" ca="1" si="163"/>
        <v>5</v>
      </c>
      <c r="CO940" s="118">
        <f ca="1">SUMIF($CN$9:$CN940, $CN940, $CL$9:$CL$9)</f>
        <v>180.53124999999909</v>
      </c>
      <c r="CP940" s="140" t="str">
        <f ca="1">IFERROR(INDEX('Current Jobs'!$W$11:$W$510, MATCH($CN940, 'Current Jobs'!$T$11:$T$510, 0)), "")</f>
        <v/>
      </c>
      <c r="CQ940" s="17" t="str">
        <f t="shared" ca="1" si="158"/>
        <v/>
      </c>
      <c r="CR940" s="17" t="str">
        <f t="shared" ca="1" si="160"/>
        <v/>
      </c>
      <c r="CS940" s="17" t="str">
        <f t="shared" ca="1" si="176"/>
        <v/>
      </c>
      <c r="CT940" s="17" t="str">
        <f t="shared" ca="1" si="177"/>
        <v/>
      </c>
      <c r="CV940" s="118" t="str" cm="1">
        <f t="array" aca="1" ref="CV940" ca="1">IF($CN940&gt;$CV$6, "", IFERROR(INDEX($BO$4:$BV$4, $BN$4, MATCH($CK940, $BO$8:$BV$8, 0)), 0))</f>
        <v/>
      </c>
      <c r="CX940" s="118" t="str">
        <f t="shared" ca="1" si="175"/>
        <v/>
      </c>
    </row>
    <row r="941" spans="88:102" hidden="1" x14ac:dyDescent="0.25">
      <c r="CJ941" s="89">
        <f t="shared" ca="1" si="159"/>
        <v>45596</v>
      </c>
      <c r="CK941" s="17" t="str">
        <f t="shared" ca="1" si="174"/>
        <v>Thu</v>
      </c>
      <c r="CL941" s="118" cm="1">
        <f t="array" aca="1" ref="CL941" ca="1">IFERROR(INDEX($BO$6:$BV$6, $BN$6, MATCH($CK941, $BO$8:$BV$8, 0)), 0)</f>
        <v>0.28385416666666663</v>
      </c>
      <c r="CN941" s="150">
        <f t="shared" ca="1" si="163"/>
        <v>5</v>
      </c>
      <c r="CO941" s="118">
        <f ca="1">SUMIF($CN$9:$CN941, $CN941, $CL$9:$CL$9)</f>
        <v>180.81510416666575</v>
      </c>
      <c r="CP941" s="140" t="str">
        <f ca="1">IFERROR(INDEX('Current Jobs'!$W$11:$W$510, MATCH($CN941, 'Current Jobs'!$T$11:$T$510, 0)), "")</f>
        <v/>
      </c>
      <c r="CQ941" s="17" t="str">
        <f t="shared" ca="1" si="158"/>
        <v/>
      </c>
      <c r="CR941" s="17" t="str">
        <f t="shared" ca="1" si="160"/>
        <v/>
      </c>
      <c r="CS941" s="17" t="str">
        <f t="shared" ca="1" si="176"/>
        <v/>
      </c>
      <c r="CT941" s="17" t="str">
        <f t="shared" ca="1" si="177"/>
        <v/>
      </c>
      <c r="CV941" s="118" t="str" cm="1">
        <f t="array" aca="1" ref="CV941" ca="1">IF($CN941&gt;$CV$6, "", IFERROR(INDEX($BO$4:$BV$4, $BN$4, MATCH($CK941, $BO$8:$BV$8, 0)), 0))</f>
        <v/>
      </c>
      <c r="CX941" s="118" t="str">
        <f t="shared" ca="1" si="175"/>
        <v/>
      </c>
    </row>
    <row r="942" spans="88:102" hidden="1" x14ac:dyDescent="0.25">
      <c r="CJ942" s="89">
        <f t="shared" ca="1" si="159"/>
        <v>45597</v>
      </c>
      <c r="CK942" s="17" t="str">
        <f t="shared" ca="1" si="174"/>
        <v>Fri</v>
      </c>
      <c r="CL942" s="118" cm="1">
        <f t="array" aca="1" ref="CL942" ca="1">IFERROR(INDEX($BO$6:$BV$6, $BN$6, MATCH($CK942, $BO$8:$BV$8, 0)), 0)</f>
        <v>0.28385416666666663</v>
      </c>
      <c r="CN942" s="150">
        <f t="shared" ca="1" si="163"/>
        <v>5</v>
      </c>
      <c r="CO942" s="118">
        <f ca="1">SUMIF($CN$9:$CN942, $CN942, $CL$9:$CL$9)</f>
        <v>181.0989583333324</v>
      </c>
      <c r="CP942" s="140" t="str">
        <f ca="1">IFERROR(INDEX('Current Jobs'!$W$11:$W$510, MATCH($CN942, 'Current Jobs'!$T$11:$T$510, 0)), "")</f>
        <v/>
      </c>
      <c r="CQ942" s="17" t="str">
        <f t="shared" ca="1" si="158"/>
        <v/>
      </c>
      <c r="CR942" s="17" t="str">
        <f t="shared" ca="1" si="160"/>
        <v/>
      </c>
      <c r="CS942" s="17" t="str">
        <f t="shared" ca="1" si="176"/>
        <v/>
      </c>
      <c r="CT942" s="17" t="str">
        <f t="shared" ca="1" si="177"/>
        <v/>
      </c>
      <c r="CV942" s="118" t="str" cm="1">
        <f t="array" aca="1" ref="CV942" ca="1">IF($CN942&gt;$CV$6, "", IFERROR(INDEX($BO$4:$BV$4, $BN$4, MATCH($CK942, $BO$8:$BV$8, 0)), 0))</f>
        <v/>
      </c>
      <c r="CX942" s="118" t="str">
        <f t="shared" ca="1" si="175"/>
        <v/>
      </c>
    </row>
    <row r="943" spans="88:102" hidden="1" x14ac:dyDescent="0.25">
      <c r="CJ943" s="89">
        <f t="shared" ca="1" si="159"/>
        <v>45598</v>
      </c>
      <c r="CK943" s="17" t="str">
        <f t="shared" ca="1" si="174"/>
        <v>Sat</v>
      </c>
      <c r="CL943" s="118" cm="1">
        <f t="array" aca="1" ref="CL943" ca="1">IFERROR(INDEX($BO$6:$BV$6, $BN$6, MATCH($CK943, $BO$8:$BV$8, 0)), 0)</f>
        <v>0</v>
      </c>
      <c r="CN943" s="150">
        <f t="shared" ca="1" si="163"/>
        <v>5</v>
      </c>
      <c r="CO943" s="118">
        <f ca="1">SUMIF($CN$9:$CN943, $CN943, $CL$9:$CL$9)</f>
        <v>181.0989583333324</v>
      </c>
      <c r="CP943" s="140" t="str">
        <f ca="1">IFERROR(INDEX('Current Jobs'!$W$11:$W$510, MATCH($CN943, 'Current Jobs'!$T$11:$T$510, 0)), "")</f>
        <v/>
      </c>
      <c r="CQ943" s="17" t="str">
        <f t="shared" ca="1" si="158"/>
        <v/>
      </c>
      <c r="CR943" s="17" t="str">
        <f t="shared" ca="1" si="160"/>
        <v/>
      </c>
      <c r="CS943" s="17" t="str">
        <f t="shared" ca="1" si="176"/>
        <v/>
      </c>
      <c r="CT943" s="17" t="str">
        <f t="shared" ca="1" si="177"/>
        <v/>
      </c>
      <c r="CV943" s="118" t="str" cm="1">
        <f t="array" aca="1" ref="CV943" ca="1">IF($CN943&gt;$CV$6, "", IFERROR(INDEX($BO$4:$BV$4, $BN$4, MATCH($CK943, $BO$8:$BV$8, 0)), 0))</f>
        <v/>
      </c>
      <c r="CX943" s="118" t="str">
        <f t="shared" ca="1" si="175"/>
        <v/>
      </c>
    </row>
    <row r="944" spans="88:102" hidden="1" x14ac:dyDescent="0.25">
      <c r="CJ944" s="89">
        <f t="shared" ca="1" si="159"/>
        <v>45599</v>
      </c>
      <c r="CK944" s="17" t="str">
        <f t="shared" ca="1" si="174"/>
        <v>Sun</v>
      </c>
      <c r="CL944" s="118" cm="1">
        <f t="array" aca="1" ref="CL944" ca="1">IFERROR(INDEX($BO$6:$BV$6, $BN$6, MATCH($CK944, $BO$8:$BV$8, 0)), 0)</f>
        <v>0</v>
      </c>
      <c r="CN944" s="150">
        <f t="shared" ca="1" si="163"/>
        <v>5</v>
      </c>
      <c r="CO944" s="118">
        <f ca="1">SUMIF($CN$9:$CN944, $CN944, $CL$9:$CL$9)</f>
        <v>181.0989583333324</v>
      </c>
      <c r="CP944" s="140" t="str">
        <f ca="1">IFERROR(INDEX('Current Jobs'!$W$11:$W$510, MATCH($CN944, 'Current Jobs'!$T$11:$T$510, 0)), "")</f>
        <v/>
      </c>
      <c r="CQ944" s="17" t="str">
        <f t="shared" ca="1" si="158"/>
        <v/>
      </c>
      <c r="CR944" s="17" t="str">
        <f t="shared" ca="1" si="160"/>
        <v/>
      </c>
      <c r="CS944" s="17" t="str">
        <f t="shared" ca="1" si="176"/>
        <v/>
      </c>
      <c r="CT944" s="17" t="str">
        <f t="shared" ca="1" si="177"/>
        <v/>
      </c>
      <c r="CV944" s="118" t="str" cm="1">
        <f t="array" aca="1" ref="CV944" ca="1">IF($CN944&gt;$CV$6, "", IFERROR(INDEX($BO$4:$BV$4, $BN$4, MATCH($CK944, $BO$8:$BV$8, 0)), 0))</f>
        <v/>
      </c>
      <c r="CX944" s="118" t="str">
        <f t="shared" ca="1" si="175"/>
        <v/>
      </c>
    </row>
    <row r="945" spans="88:102" hidden="1" x14ac:dyDescent="0.25">
      <c r="CJ945" s="89">
        <f t="shared" ca="1" si="159"/>
        <v>45600</v>
      </c>
      <c r="CK945" s="17" t="str">
        <f t="shared" ca="1" si="174"/>
        <v>Mon</v>
      </c>
      <c r="CL945" s="118" cm="1">
        <f t="array" aca="1" ref="CL945" ca="1">IFERROR(INDEX($BO$6:$BV$6, $BN$6, MATCH($CK945, $BO$8:$BV$8, 0)), 0)</f>
        <v>0.28385416666666663</v>
      </c>
      <c r="CN945" s="150">
        <f t="shared" ca="1" si="163"/>
        <v>5</v>
      </c>
      <c r="CO945" s="118">
        <f ca="1">SUMIF($CN$9:$CN945, $CN945, $CL$9:$CL$9)</f>
        <v>181.38281249999906</v>
      </c>
      <c r="CP945" s="140" t="str">
        <f ca="1">IFERROR(INDEX('Current Jobs'!$W$11:$W$510, MATCH($CN945, 'Current Jobs'!$T$11:$T$510, 0)), "")</f>
        <v/>
      </c>
      <c r="CQ945" s="17" t="str">
        <f t="shared" ca="1" si="158"/>
        <v/>
      </c>
      <c r="CR945" s="17" t="str">
        <f t="shared" ca="1" si="160"/>
        <v/>
      </c>
      <c r="CS945" s="17" t="str">
        <f t="shared" ca="1" si="176"/>
        <v/>
      </c>
      <c r="CT945" s="17" t="str">
        <f t="shared" ca="1" si="177"/>
        <v/>
      </c>
      <c r="CV945" s="118" t="str" cm="1">
        <f t="array" aca="1" ref="CV945" ca="1">IF($CN945&gt;$CV$6, "", IFERROR(INDEX($BO$4:$BV$4, $BN$4, MATCH($CK945, $BO$8:$BV$8, 0)), 0))</f>
        <v/>
      </c>
      <c r="CX945" s="118" t="str">
        <f t="shared" ca="1" si="175"/>
        <v/>
      </c>
    </row>
    <row r="946" spans="88:102" hidden="1" x14ac:dyDescent="0.25">
      <c r="CJ946" s="89">
        <f t="shared" ca="1" si="159"/>
        <v>45601</v>
      </c>
      <c r="CK946" s="17" t="str">
        <f t="shared" ca="1" si="174"/>
        <v>Tue</v>
      </c>
      <c r="CL946" s="118" cm="1">
        <f t="array" aca="1" ref="CL946" ca="1">IFERROR(INDEX($BO$6:$BV$6, $BN$6, MATCH($CK946, $BO$8:$BV$8, 0)), 0)</f>
        <v>0.28385416666666663</v>
      </c>
      <c r="CN946" s="150">
        <f t="shared" ca="1" si="163"/>
        <v>5</v>
      </c>
      <c r="CO946" s="118">
        <f ca="1">SUMIF($CN$9:$CN946, $CN946, $CL$9:$CL$9)</f>
        <v>181.66666666666572</v>
      </c>
      <c r="CP946" s="140" t="str">
        <f ca="1">IFERROR(INDEX('Current Jobs'!$W$11:$W$510, MATCH($CN946, 'Current Jobs'!$T$11:$T$510, 0)), "")</f>
        <v/>
      </c>
      <c r="CQ946" s="17" t="str">
        <f t="shared" ca="1" si="158"/>
        <v/>
      </c>
      <c r="CR946" s="17" t="str">
        <f t="shared" ca="1" si="160"/>
        <v/>
      </c>
      <c r="CS946" s="17" t="str">
        <f t="shared" ca="1" si="176"/>
        <v/>
      </c>
      <c r="CT946" s="17" t="str">
        <f t="shared" ca="1" si="177"/>
        <v/>
      </c>
      <c r="CV946" s="118" t="str" cm="1">
        <f t="array" aca="1" ref="CV946" ca="1">IF($CN946&gt;$CV$6, "", IFERROR(INDEX($BO$4:$BV$4, $BN$4, MATCH($CK946, $BO$8:$BV$8, 0)), 0))</f>
        <v/>
      </c>
      <c r="CX946" s="118" t="str">
        <f t="shared" ca="1" si="175"/>
        <v/>
      </c>
    </row>
    <row r="947" spans="88:102" hidden="1" x14ac:dyDescent="0.25">
      <c r="CJ947" s="89">
        <f t="shared" ca="1" si="159"/>
        <v>45602</v>
      </c>
      <c r="CK947" s="17" t="str">
        <f t="shared" ca="1" si="174"/>
        <v>Wed</v>
      </c>
      <c r="CL947" s="118" cm="1">
        <f t="array" aca="1" ref="CL947" ca="1">IFERROR(INDEX($BO$6:$BV$6, $BN$6, MATCH($CK947, $BO$8:$BV$8, 0)), 0)</f>
        <v>0.28385416666666663</v>
      </c>
      <c r="CN947" s="150">
        <f t="shared" ca="1" si="163"/>
        <v>5</v>
      </c>
      <c r="CO947" s="118">
        <f ca="1">SUMIF($CN$9:$CN947, $CN947, $CL$9:$CL$9)</f>
        <v>181.95052083333238</v>
      </c>
      <c r="CP947" s="140" t="str">
        <f ca="1">IFERROR(INDEX('Current Jobs'!$W$11:$W$510, MATCH($CN947, 'Current Jobs'!$T$11:$T$510, 0)), "")</f>
        <v/>
      </c>
      <c r="CQ947" s="17" t="str">
        <f t="shared" ca="1" si="158"/>
        <v/>
      </c>
      <c r="CR947" s="17" t="str">
        <f t="shared" ca="1" si="160"/>
        <v/>
      </c>
      <c r="CS947" s="17" t="str">
        <f t="shared" ca="1" si="176"/>
        <v/>
      </c>
      <c r="CT947" s="17" t="str">
        <f t="shared" ca="1" si="177"/>
        <v/>
      </c>
      <c r="CV947" s="118" t="str" cm="1">
        <f t="array" aca="1" ref="CV947" ca="1">IF($CN947&gt;$CV$6, "", IFERROR(INDEX($BO$4:$BV$4, $BN$4, MATCH($CK947, $BO$8:$BV$8, 0)), 0))</f>
        <v/>
      </c>
      <c r="CX947" s="118" t="str">
        <f t="shared" ca="1" si="175"/>
        <v/>
      </c>
    </row>
    <row r="948" spans="88:102" hidden="1" x14ac:dyDescent="0.25">
      <c r="CJ948" s="89">
        <f t="shared" ca="1" si="159"/>
        <v>45603</v>
      </c>
      <c r="CK948" s="17" t="str">
        <f t="shared" ca="1" si="174"/>
        <v>Thu</v>
      </c>
      <c r="CL948" s="118" cm="1">
        <f t="array" aca="1" ref="CL948" ca="1">IFERROR(INDEX($BO$6:$BV$6, $BN$6, MATCH($CK948, $BO$8:$BV$8, 0)), 0)</f>
        <v>0.28385416666666663</v>
      </c>
      <c r="CN948" s="150">
        <f t="shared" ca="1" si="163"/>
        <v>5</v>
      </c>
      <c r="CO948" s="118">
        <f ca="1">SUMIF($CN$9:$CN948, $CN948, $CL$9:$CL$9)</f>
        <v>182.23437499999903</v>
      </c>
      <c r="CP948" s="140" t="str">
        <f ca="1">IFERROR(INDEX('Current Jobs'!$W$11:$W$510, MATCH($CN948, 'Current Jobs'!$T$11:$T$510, 0)), "")</f>
        <v/>
      </c>
      <c r="CQ948" s="17" t="str">
        <f t="shared" ca="1" si="158"/>
        <v/>
      </c>
      <c r="CR948" s="17" t="str">
        <f t="shared" ca="1" si="160"/>
        <v/>
      </c>
      <c r="CS948" s="17" t="str">
        <f t="shared" ca="1" si="176"/>
        <v/>
      </c>
      <c r="CT948" s="17" t="str">
        <f t="shared" ca="1" si="177"/>
        <v/>
      </c>
      <c r="CV948" s="118" t="str" cm="1">
        <f t="array" aca="1" ref="CV948" ca="1">IF($CN948&gt;$CV$6, "", IFERROR(INDEX($BO$4:$BV$4, $BN$4, MATCH($CK948, $BO$8:$BV$8, 0)), 0))</f>
        <v/>
      </c>
      <c r="CX948" s="118" t="str">
        <f t="shared" ca="1" si="175"/>
        <v/>
      </c>
    </row>
    <row r="949" spans="88:102" hidden="1" x14ac:dyDescent="0.25">
      <c r="CJ949" s="89">
        <f t="shared" ca="1" si="159"/>
        <v>45604</v>
      </c>
      <c r="CK949" s="17" t="str">
        <f t="shared" ca="1" si="174"/>
        <v>Fri</v>
      </c>
      <c r="CL949" s="118" cm="1">
        <f t="array" aca="1" ref="CL949" ca="1">IFERROR(INDEX($BO$6:$BV$6, $BN$6, MATCH($CK949, $BO$8:$BV$8, 0)), 0)</f>
        <v>0.28385416666666663</v>
      </c>
      <c r="CN949" s="150">
        <f t="shared" ca="1" si="163"/>
        <v>5</v>
      </c>
      <c r="CO949" s="118">
        <f ca="1">SUMIF($CN$9:$CN949, $CN949, $CL$9:$CL$9)</f>
        <v>182.51822916666569</v>
      </c>
      <c r="CP949" s="140" t="str">
        <f ca="1">IFERROR(INDEX('Current Jobs'!$W$11:$W$510, MATCH($CN949, 'Current Jobs'!$T$11:$T$510, 0)), "")</f>
        <v/>
      </c>
      <c r="CQ949" s="17" t="str">
        <f t="shared" ca="1" si="158"/>
        <v/>
      </c>
      <c r="CR949" s="17" t="str">
        <f t="shared" ca="1" si="160"/>
        <v/>
      </c>
      <c r="CS949" s="17" t="str">
        <f t="shared" ca="1" si="176"/>
        <v/>
      </c>
      <c r="CT949" s="17" t="str">
        <f t="shared" ca="1" si="177"/>
        <v/>
      </c>
      <c r="CV949" s="118" t="str" cm="1">
        <f t="array" aca="1" ref="CV949" ca="1">IF($CN949&gt;$CV$6, "", IFERROR(INDEX($BO$4:$BV$4, $BN$4, MATCH($CK949, $BO$8:$BV$8, 0)), 0))</f>
        <v/>
      </c>
      <c r="CX949" s="118" t="str">
        <f t="shared" ca="1" si="175"/>
        <v/>
      </c>
    </row>
    <row r="950" spans="88:102" hidden="1" x14ac:dyDescent="0.25">
      <c r="CJ950" s="89">
        <f t="shared" ca="1" si="159"/>
        <v>45605</v>
      </c>
      <c r="CK950" s="17" t="str">
        <f t="shared" ca="1" si="174"/>
        <v>Sat</v>
      </c>
      <c r="CL950" s="118" cm="1">
        <f t="array" aca="1" ref="CL950" ca="1">IFERROR(INDEX($BO$6:$BV$6, $BN$6, MATCH($CK950, $BO$8:$BV$8, 0)), 0)</f>
        <v>0</v>
      </c>
      <c r="CN950" s="150">
        <f t="shared" ca="1" si="163"/>
        <v>5</v>
      </c>
      <c r="CO950" s="118">
        <f ca="1">SUMIF($CN$9:$CN950, $CN950, $CL$9:$CL$9)</f>
        <v>182.51822916666569</v>
      </c>
      <c r="CP950" s="140" t="str">
        <f ca="1">IFERROR(INDEX('Current Jobs'!$W$11:$W$510, MATCH($CN950, 'Current Jobs'!$T$11:$T$510, 0)), "")</f>
        <v/>
      </c>
      <c r="CQ950" s="17" t="str">
        <f t="shared" ca="1" si="158"/>
        <v/>
      </c>
      <c r="CR950" s="17" t="str">
        <f t="shared" ca="1" si="160"/>
        <v/>
      </c>
      <c r="CS950" s="17" t="str">
        <f t="shared" ca="1" si="176"/>
        <v/>
      </c>
      <c r="CT950" s="17" t="str">
        <f t="shared" ca="1" si="177"/>
        <v/>
      </c>
      <c r="CV950" s="118" t="str" cm="1">
        <f t="array" aca="1" ref="CV950" ca="1">IF($CN950&gt;$CV$6, "", IFERROR(INDEX($BO$4:$BV$4, $BN$4, MATCH($CK950, $BO$8:$BV$8, 0)), 0))</f>
        <v/>
      </c>
      <c r="CX950" s="118" t="str">
        <f t="shared" ca="1" si="175"/>
        <v/>
      </c>
    </row>
    <row r="951" spans="88:102" hidden="1" x14ac:dyDescent="0.25">
      <c r="CJ951" s="89">
        <f t="shared" ca="1" si="159"/>
        <v>45606</v>
      </c>
      <c r="CK951" s="17" t="str">
        <f t="shared" ca="1" si="174"/>
        <v>Sun</v>
      </c>
      <c r="CL951" s="118" cm="1">
        <f t="array" aca="1" ref="CL951" ca="1">IFERROR(INDEX($BO$6:$BV$6, $BN$6, MATCH($CK951, $BO$8:$BV$8, 0)), 0)</f>
        <v>0</v>
      </c>
      <c r="CN951" s="150">
        <f t="shared" ca="1" si="163"/>
        <v>5</v>
      </c>
      <c r="CO951" s="118">
        <f ca="1">SUMIF($CN$9:$CN951, $CN951, $CL$9:$CL$9)</f>
        <v>182.51822916666569</v>
      </c>
      <c r="CP951" s="140" t="str">
        <f ca="1">IFERROR(INDEX('Current Jobs'!$W$11:$W$510, MATCH($CN951, 'Current Jobs'!$T$11:$T$510, 0)), "")</f>
        <v/>
      </c>
      <c r="CQ951" s="17" t="str">
        <f t="shared" ca="1" si="158"/>
        <v/>
      </c>
      <c r="CR951" s="17" t="str">
        <f t="shared" ca="1" si="160"/>
        <v/>
      </c>
      <c r="CS951" s="17" t="str">
        <f t="shared" ca="1" si="176"/>
        <v/>
      </c>
      <c r="CT951" s="17" t="str">
        <f t="shared" ca="1" si="177"/>
        <v/>
      </c>
      <c r="CV951" s="118" t="str" cm="1">
        <f t="array" aca="1" ref="CV951" ca="1">IF($CN951&gt;$CV$6, "", IFERROR(INDEX($BO$4:$BV$4, $BN$4, MATCH($CK951, $BO$8:$BV$8, 0)), 0))</f>
        <v/>
      </c>
      <c r="CX951" s="118" t="str">
        <f t="shared" ca="1" si="175"/>
        <v/>
      </c>
    </row>
    <row r="952" spans="88:102" hidden="1" x14ac:dyDescent="0.25">
      <c r="CJ952" s="89">
        <f t="shared" ca="1" si="159"/>
        <v>45607</v>
      </c>
      <c r="CK952" s="17" t="str">
        <f t="shared" ca="1" si="174"/>
        <v>Mon</v>
      </c>
      <c r="CL952" s="118" cm="1">
        <f t="array" aca="1" ref="CL952" ca="1">IFERROR(INDEX($BO$6:$BV$6, $BN$6, MATCH($CK952, $BO$8:$BV$8, 0)), 0)</f>
        <v>0.28385416666666663</v>
      </c>
      <c r="CN952" s="150">
        <f t="shared" ca="1" si="163"/>
        <v>5</v>
      </c>
      <c r="CO952" s="118">
        <f ca="1">SUMIF($CN$9:$CN952, $CN952, $CL$9:$CL$9)</f>
        <v>182.80208333333235</v>
      </c>
      <c r="CP952" s="140" t="str">
        <f ca="1">IFERROR(INDEX('Current Jobs'!$W$11:$W$510, MATCH($CN952, 'Current Jobs'!$T$11:$T$510, 0)), "")</f>
        <v/>
      </c>
      <c r="CQ952" s="17" t="str">
        <f t="shared" ca="1" si="158"/>
        <v/>
      </c>
      <c r="CR952" s="17" t="str">
        <f t="shared" ca="1" si="160"/>
        <v/>
      </c>
      <c r="CS952" s="17" t="str">
        <f t="shared" ca="1" si="176"/>
        <v/>
      </c>
      <c r="CT952" s="17" t="str">
        <f t="shared" ca="1" si="177"/>
        <v/>
      </c>
      <c r="CV952" s="118" t="str" cm="1">
        <f t="array" aca="1" ref="CV952" ca="1">IF($CN952&gt;$CV$6, "", IFERROR(INDEX($BO$4:$BV$4, $BN$4, MATCH($CK952, $BO$8:$BV$8, 0)), 0))</f>
        <v/>
      </c>
      <c r="CX952" s="118" t="str">
        <f t="shared" ca="1" si="175"/>
        <v/>
      </c>
    </row>
    <row r="953" spans="88:102" hidden="1" x14ac:dyDescent="0.25">
      <c r="CJ953" s="89">
        <f t="shared" ca="1" si="159"/>
        <v>45608</v>
      </c>
      <c r="CK953" s="17" t="str">
        <f t="shared" ca="1" si="174"/>
        <v>Tue</v>
      </c>
      <c r="CL953" s="118" cm="1">
        <f t="array" aca="1" ref="CL953" ca="1">IFERROR(INDEX($BO$6:$BV$6, $BN$6, MATCH($CK953, $BO$8:$BV$8, 0)), 0)</f>
        <v>0.28385416666666663</v>
      </c>
      <c r="CN953" s="150">
        <f t="shared" ca="1" si="163"/>
        <v>5</v>
      </c>
      <c r="CO953" s="118">
        <f ca="1">SUMIF($CN$9:$CN953, $CN953, $CL$9:$CL$9)</f>
        <v>183.08593749999901</v>
      </c>
      <c r="CP953" s="140" t="str">
        <f ca="1">IFERROR(INDEX('Current Jobs'!$W$11:$W$510, MATCH($CN953, 'Current Jobs'!$T$11:$T$510, 0)), "")</f>
        <v/>
      </c>
      <c r="CQ953" s="17" t="str">
        <f t="shared" ca="1" si="158"/>
        <v/>
      </c>
      <c r="CR953" s="17" t="str">
        <f t="shared" ca="1" si="160"/>
        <v/>
      </c>
      <c r="CS953" s="17" t="str">
        <f t="shared" ca="1" si="176"/>
        <v/>
      </c>
      <c r="CT953" s="17" t="str">
        <f t="shared" ca="1" si="177"/>
        <v/>
      </c>
      <c r="CV953" s="118" t="str" cm="1">
        <f t="array" aca="1" ref="CV953" ca="1">IF($CN953&gt;$CV$6, "", IFERROR(INDEX($BO$4:$BV$4, $BN$4, MATCH($CK953, $BO$8:$BV$8, 0)), 0))</f>
        <v/>
      </c>
      <c r="CX953" s="118" t="str">
        <f t="shared" ca="1" si="175"/>
        <v/>
      </c>
    </row>
    <row r="954" spans="88:102" hidden="1" x14ac:dyDescent="0.25">
      <c r="CJ954" s="89">
        <f t="shared" ca="1" si="159"/>
        <v>45609</v>
      </c>
      <c r="CK954" s="17" t="str">
        <f t="shared" ca="1" si="174"/>
        <v>Wed</v>
      </c>
      <c r="CL954" s="118" cm="1">
        <f t="array" aca="1" ref="CL954" ca="1">IFERROR(INDEX($BO$6:$BV$6, $BN$6, MATCH($CK954, $BO$8:$BV$8, 0)), 0)</f>
        <v>0.28385416666666663</v>
      </c>
      <c r="CN954" s="150">
        <f t="shared" ca="1" si="163"/>
        <v>5</v>
      </c>
      <c r="CO954" s="118">
        <f ca="1">SUMIF($CN$9:$CN954, $CN954, $CL$9:$CL$9)</f>
        <v>183.36979166666566</v>
      </c>
      <c r="CP954" s="140" t="str">
        <f ca="1">IFERROR(INDEX('Current Jobs'!$W$11:$W$510, MATCH($CN954, 'Current Jobs'!$T$11:$T$510, 0)), "")</f>
        <v/>
      </c>
      <c r="CQ954" s="17" t="str">
        <f t="shared" ca="1" si="158"/>
        <v/>
      </c>
      <c r="CR954" s="17" t="str">
        <f t="shared" ca="1" si="160"/>
        <v/>
      </c>
      <c r="CS954" s="17" t="str">
        <f t="shared" ca="1" si="176"/>
        <v/>
      </c>
      <c r="CT954" s="17" t="str">
        <f t="shared" ca="1" si="177"/>
        <v/>
      </c>
      <c r="CV954" s="118" t="str" cm="1">
        <f t="array" aca="1" ref="CV954" ca="1">IF($CN954&gt;$CV$6, "", IFERROR(INDEX($BO$4:$BV$4, $BN$4, MATCH($CK954, $BO$8:$BV$8, 0)), 0))</f>
        <v/>
      </c>
      <c r="CX954" s="118" t="str">
        <f t="shared" ca="1" si="175"/>
        <v/>
      </c>
    </row>
    <row r="955" spans="88:102" hidden="1" x14ac:dyDescent="0.25">
      <c r="CJ955" s="89">
        <f t="shared" ca="1" si="159"/>
        <v>45610</v>
      </c>
      <c r="CK955" s="17" t="str">
        <f t="shared" ca="1" si="174"/>
        <v>Thu</v>
      </c>
      <c r="CL955" s="118" cm="1">
        <f t="array" aca="1" ref="CL955" ca="1">IFERROR(INDEX($BO$6:$BV$6, $BN$6, MATCH($CK955, $BO$8:$BV$8, 0)), 0)</f>
        <v>0.28385416666666663</v>
      </c>
      <c r="CN955" s="150">
        <f t="shared" ca="1" si="163"/>
        <v>5</v>
      </c>
      <c r="CO955" s="118">
        <f ca="1">SUMIF($CN$9:$CN955, $CN955, $CL$9:$CL$9)</f>
        <v>183.65364583333232</v>
      </c>
      <c r="CP955" s="140" t="str">
        <f ca="1">IFERROR(INDEX('Current Jobs'!$W$11:$W$510, MATCH($CN955, 'Current Jobs'!$T$11:$T$510, 0)), "")</f>
        <v/>
      </c>
      <c r="CQ955" s="17" t="str">
        <f t="shared" ca="1" si="158"/>
        <v/>
      </c>
      <c r="CR955" s="17" t="str">
        <f t="shared" ca="1" si="160"/>
        <v/>
      </c>
      <c r="CS955" s="17" t="str">
        <f t="shared" ca="1" si="176"/>
        <v/>
      </c>
      <c r="CT955" s="17" t="str">
        <f t="shared" ca="1" si="177"/>
        <v/>
      </c>
      <c r="CV955" s="118" t="str" cm="1">
        <f t="array" aca="1" ref="CV955" ca="1">IF($CN955&gt;$CV$6, "", IFERROR(INDEX($BO$4:$BV$4, $BN$4, MATCH($CK955, $BO$8:$BV$8, 0)), 0))</f>
        <v/>
      </c>
      <c r="CX955" s="118" t="str">
        <f t="shared" ca="1" si="175"/>
        <v/>
      </c>
    </row>
    <row r="956" spans="88:102" hidden="1" x14ac:dyDescent="0.25">
      <c r="CJ956" s="89">
        <f t="shared" ca="1" si="159"/>
        <v>45611</v>
      </c>
      <c r="CK956" s="17" t="str">
        <f t="shared" ca="1" si="174"/>
        <v>Fri</v>
      </c>
      <c r="CL956" s="118" cm="1">
        <f t="array" aca="1" ref="CL956" ca="1">IFERROR(INDEX($BO$6:$BV$6, $BN$6, MATCH($CK956, $BO$8:$BV$8, 0)), 0)</f>
        <v>0.28385416666666663</v>
      </c>
      <c r="CN956" s="150">
        <f t="shared" ca="1" si="163"/>
        <v>5</v>
      </c>
      <c r="CO956" s="118">
        <f ca="1">SUMIF($CN$9:$CN956, $CN956, $CL$9:$CL$9)</f>
        <v>183.93749999999898</v>
      </c>
      <c r="CP956" s="140" t="str">
        <f ca="1">IFERROR(INDEX('Current Jobs'!$W$11:$W$510, MATCH($CN956, 'Current Jobs'!$T$11:$T$510, 0)), "")</f>
        <v/>
      </c>
      <c r="CQ956" s="17" t="str">
        <f t="shared" ca="1" si="158"/>
        <v/>
      </c>
      <c r="CR956" s="17" t="str">
        <f t="shared" ca="1" si="160"/>
        <v/>
      </c>
      <c r="CS956" s="17" t="str">
        <f t="shared" ca="1" si="176"/>
        <v/>
      </c>
      <c r="CT956" s="17" t="str">
        <f t="shared" ca="1" si="177"/>
        <v/>
      </c>
      <c r="CV956" s="118" t="str" cm="1">
        <f t="array" aca="1" ref="CV956" ca="1">IF($CN956&gt;$CV$6, "", IFERROR(INDEX($BO$4:$BV$4, $BN$4, MATCH($CK956, $BO$8:$BV$8, 0)), 0))</f>
        <v/>
      </c>
      <c r="CX956" s="118" t="str">
        <f t="shared" ca="1" si="175"/>
        <v/>
      </c>
    </row>
    <row r="957" spans="88:102" hidden="1" x14ac:dyDescent="0.25">
      <c r="CJ957" s="89">
        <f t="shared" ca="1" si="159"/>
        <v>45612</v>
      </c>
      <c r="CK957" s="17" t="str">
        <f t="shared" ca="1" si="174"/>
        <v>Sat</v>
      </c>
      <c r="CL957" s="118" cm="1">
        <f t="array" aca="1" ref="CL957" ca="1">IFERROR(INDEX($BO$6:$BV$6, $BN$6, MATCH($CK957, $BO$8:$BV$8, 0)), 0)</f>
        <v>0</v>
      </c>
      <c r="CN957" s="150">
        <f t="shared" ca="1" si="163"/>
        <v>5</v>
      </c>
      <c r="CO957" s="118">
        <f ca="1">SUMIF($CN$9:$CN957, $CN957, $CL$9:$CL$9)</f>
        <v>183.93749999999898</v>
      </c>
      <c r="CP957" s="140" t="str">
        <f ca="1">IFERROR(INDEX('Current Jobs'!$W$11:$W$510, MATCH($CN957, 'Current Jobs'!$T$11:$T$510, 0)), "")</f>
        <v/>
      </c>
      <c r="CQ957" s="17" t="str">
        <f t="shared" ca="1" si="158"/>
        <v/>
      </c>
      <c r="CR957" s="17" t="str">
        <f t="shared" ca="1" si="160"/>
        <v/>
      </c>
      <c r="CS957" s="17" t="str">
        <f t="shared" ca="1" si="176"/>
        <v/>
      </c>
      <c r="CT957" s="17" t="str">
        <f t="shared" ca="1" si="177"/>
        <v/>
      </c>
      <c r="CV957" s="118" t="str" cm="1">
        <f t="array" aca="1" ref="CV957" ca="1">IF($CN957&gt;$CV$6, "", IFERROR(INDEX($BO$4:$BV$4, $BN$4, MATCH($CK957, $BO$8:$BV$8, 0)), 0))</f>
        <v/>
      </c>
      <c r="CX957" s="118" t="str">
        <f t="shared" ca="1" si="175"/>
        <v/>
      </c>
    </row>
    <row r="958" spans="88:102" hidden="1" x14ac:dyDescent="0.25">
      <c r="CJ958" s="89">
        <f t="shared" ca="1" si="159"/>
        <v>45613</v>
      </c>
      <c r="CK958" s="17" t="str">
        <f t="shared" ca="1" si="174"/>
        <v>Sun</v>
      </c>
      <c r="CL958" s="118" cm="1">
        <f t="array" aca="1" ref="CL958" ca="1">IFERROR(INDEX($BO$6:$BV$6, $BN$6, MATCH($CK958, $BO$8:$BV$8, 0)), 0)</f>
        <v>0</v>
      </c>
      <c r="CN958" s="150">
        <f t="shared" ca="1" si="163"/>
        <v>5</v>
      </c>
      <c r="CO958" s="118">
        <f ca="1">SUMIF($CN$9:$CN958, $CN958, $CL$9:$CL$9)</f>
        <v>183.93749999999898</v>
      </c>
      <c r="CP958" s="140" t="str">
        <f ca="1">IFERROR(INDEX('Current Jobs'!$W$11:$W$510, MATCH($CN958, 'Current Jobs'!$T$11:$T$510, 0)), "")</f>
        <v/>
      </c>
      <c r="CQ958" s="17" t="str">
        <f t="shared" ca="1" si="158"/>
        <v/>
      </c>
      <c r="CR958" s="17" t="str">
        <f t="shared" ca="1" si="160"/>
        <v/>
      </c>
      <c r="CS958" s="17" t="str">
        <f t="shared" ca="1" si="176"/>
        <v/>
      </c>
      <c r="CT958" s="17" t="str">
        <f t="shared" ca="1" si="177"/>
        <v/>
      </c>
      <c r="CV958" s="118" t="str" cm="1">
        <f t="array" aca="1" ref="CV958" ca="1">IF($CN958&gt;$CV$6, "", IFERROR(INDEX($BO$4:$BV$4, $BN$4, MATCH($CK958, $BO$8:$BV$8, 0)), 0))</f>
        <v/>
      </c>
      <c r="CX958" s="118" t="str">
        <f t="shared" ca="1" si="175"/>
        <v/>
      </c>
    </row>
    <row r="959" spans="88:102" hidden="1" x14ac:dyDescent="0.25">
      <c r="CJ959" s="89">
        <f t="shared" ca="1" si="159"/>
        <v>45614</v>
      </c>
      <c r="CK959" s="17" t="str">
        <f t="shared" ca="1" si="174"/>
        <v>Mon</v>
      </c>
      <c r="CL959" s="118" cm="1">
        <f t="array" aca="1" ref="CL959" ca="1">IFERROR(INDEX($BO$6:$BV$6, $BN$6, MATCH($CK959, $BO$8:$BV$8, 0)), 0)</f>
        <v>0.28385416666666663</v>
      </c>
      <c r="CN959" s="150">
        <f t="shared" ca="1" si="163"/>
        <v>5</v>
      </c>
      <c r="CO959" s="118">
        <f ca="1">SUMIF($CN$9:$CN959, $CN959, $CL$9:$CL$9)</f>
        <v>184.22135416666563</v>
      </c>
      <c r="CP959" s="140" t="str">
        <f ca="1">IFERROR(INDEX('Current Jobs'!$W$11:$W$510, MATCH($CN959, 'Current Jobs'!$T$11:$T$510, 0)), "")</f>
        <v/>
      </c>
      <c r="CQ959" s="17" t="str">
        <f t="shared" ca="1" si="158"/>
        <v/>
      </c>
      <c r="CR959" s="17" t="str">
        <f t="shared" ca="1" si="160"/>
        <v/>
      </c>
      <c r="CS959" s="17" t="str">
        <f t="shared" ca="1" si="176"/>
        <v/>
      </c>
      <c r="CT959" s="17" t="str">
        <f t="shared" ca="1" si="177"/>
        <v/>
      </c>
      <c r="CV959" s="118" t="str" cm="1">
        <f t="array" aca="1" ref="CV959" ca="1">IF($CN959&gt;$CV$6, "", IFERROR(INDEX($BO$4:$BV$4, $BN$4, MATCH($CK959, $BO$8:$BV$8, 0)), 0))</f>
        <v/>
      </c>
      <c r="CX959" s="118" t="str">
        <f t="shared" ca="1" si="175"/>
        <v/>
      </c>
    </row>
    <row r="960" spans="88:102" hidden="1" x14ac:dyDescent="0.25">
      <c r="CJ960" s="89">
        <f t="shared" ca="1" si="159"/>
        <v>45615</v>
      </c>
      <c r="CK960" s="17" t="str">
        <f t="shared" ca="1" si="174"/>
        <v>Tue</v>
      </c>
      <c r="CL960" s="118" cm="1">
        <f t="array" aca="1" ref="CL960" ca="1">IFERROR(INDEX($BO$6:$BV$6, $BN$6, MATCH($CK960, $BO$8:$BV$8, 0)), 0)</f>
        <v>0.28385416666666663</v>
      </c>
      <c r="CN960" s="150">
        <f t="shared" ca="1" si="163"/>
        <v>5</v>
      </c>
      <c r="CO960" s="118">
        <f ca="1">SUMIF($CN$9:$CN960, $CN960, $CL$9:$CL$9)</f>
        <v>184.50520833333229</v>
      </c>
      <c r="CP960" s="140" t="str">
        <f ca="1">IFERROR(INDEX('Current Jobs'!$W$11:$W$510, MATCH($CN960, 'Current Jobs'!$T$11:$T$510, 0)), "")</f>
        <v/>
      </c>
      <c r="CQ960" s="17" t="str">
        <f t="shared" ca="1" si="158"/>
        <v/>
      </c>
      <c r="CR960" s="17" t="str">
        <f t="shared" ca="1" si="160"/>
        <v/>
      </c>
      <c r="CS960" s="17" t="str">
        <f t="shared" ca="1" si="176"/>
        <v/>
      </c>
      <c r="CT960" s="17" t="str">
        <f t="shared" ca="1" si="177"/>
        <v/>
      </c>
      <c r="CV960" s="118" t="str" cm="1">
        <f t="array" aca="1" ref="CV960" ca="1">IF($CN960&gt;$CV$6, "", IFERROR(INDEX($BO$4:$BV$4, $BN$4, MATCH($CK960, $BO$8:$BV$8, 0)), 0))</f>
        <v/>
      </c>
      <c r="CX960" s="118" t="str">
        <f t="shared" ca="1" si="175"/>
        <v/>
      </c>
    </row>
    <row r="961" spans="88:102" hidden="1" x14ac:dyDescent="0.25">
      <c r="CJ961" s="89">
        <f t="shared" ca="1" si="159"/>
        <v>45616</v>
      </c>
      <c r="CK961" s="17" t="str">
        <f t="shared" ca="1" si="174"/>
        <v>Wed</v>
      </c>
      <c r="CL961" s="118" cm="1">
        <f t="array" aca="1" ref="CL961" ca="1">IFERROR(INDEX($BO$6:$BV$6, $BN$6, MATCH($CK961, $BO$8:$BV$8, 0)), 0)</f>
        <v>0.28385416666666663</v>
      </c>
      <c r="CN961" s="150">
        <f t="shared" ca="1" si="163"/>
        <v>5</v>
      </c>
      <c r="CO961" s="118">
        <f ca="1">SUMIF($CN$9:$CN961, $CN961, $CL$9:$CL$9)</f>
        <v>184.78906249999895</v>
      </c>
      <c r="CP961" s="140" t="str">
        <f ca="1">IFERROR(INDEX('Current Jobs'!$W$11:$W$510, MATCH($CN961, 'Current Jobs'!$T$11:$T$510, 0)), "")</f>
        <v/>
      </c>
      <c r="CQ961" s="17" t="str">
        <f t="shared" ca="1" si="158"/>
        <v/>
      </c>
      <c r="CR961" s="17" t="str">
        <f t="shared" ca="1" si="160"/>
        <v/>
      </c>
      <c r="CS961" s="17" t="str">
        <f t="shared" ca="1" si="176"/>
        <v/>
      </c>
      <c r="CT961" s="17" t="str">
        <f t="shared" ca="1" si="177"/>
        <v/>
      </c>
      <c r="CV961" s="118" t="str" cm="1">
        <f t="array" aca="1" ref="CV961" ca="1">IF($CN961&gt;$CV$6, "", IFERROR(INDEX($BO$4:$BV$4, $BN$4, MATCH($CK961, $BO$8:$BV$8, 0)), 0))</f>
        <v/>
      </c>
      <c r="CX961" s="118" t="str">
        <f t="shared" ca="1" si="175"/>
        <v/>
      </c>
    </row>
    <row r="962" spans="88:102" hidden="1" x14ac:dyDescent="0.25">
      <c r="CJ962" s="89">
        <f t="shared" ca="1" si="159"/>
        <v>45617</v>
      </c>
      <c r="CK962" s="17" t="str">
        <f t="shared" ca="1" si="174"/>
        <v>Thu</v>
      </c>
      <c r="CL962" s="118" cm="1">
        <f t="array" aca="1" ref="CL962" ca="1">IFERROR(INDEX($BO$6:$BV$6, $BN$6, MATCH($CK962, $BO$8:$BV$8, 0)), 0)</f>
        <v>0.28385416666666663</v>
      </c>
      <c r="CN962" s="150">
        <f t="shared" ca="1" si="163"/>
        <v>5</v>
      </c>
      <c r="CO962" s="118">
        <f ca="1">SUMIF($CN$9:$CN962, $CN962, $CL$9:$CL$9)</f>
        <v>185.07291666666561</v>
      </c>
      <c r="CP962" s="140" t="str">
        <f ca="1">IFERROR(INDEX('Current Jobs'!$W$11:$W$510, MATCH($CN962, 'Current Jobs'!$T$11:$T$510, 0)), "")</f>
        <v/>
      </c>
      <c r="CQ962" s="17" t="str">
        <f t="shared" ca="1" si="158"/>
        <v/>
      </c>
      <c r="CR962" s="17" t="str">
        <f t="shared" ca="1" si="160"/>
        <v/>
      </c>
      <c r="CS962" s="17" t="str">
        <f t="shared" ca="1" si="176"/>
        <v/>
      </c>
      <c r="CT962" s="17" t="str">
        <f t="shared" ca="1" si="177"/>
        <v/>
      </c>
      <c r="CV962" s="118" t="str" cm="1">
        <f t="array" aca="1" ref="CV962" ca="1">IF($CN962&gt;$CV$6, "", IFERROR(INDEX($BO$4:$BV$4, $BN$4, MATCH($CK962, $BO$8:$BV$8, 0)), 0))</f>
        <v/>
      </c>
      <c r="CX962" s="118" t="str">
        <f t="shared" ca="1" si="175"/>
        <v/>
      </c>
    </row>
    <row r="963" spans="88:102" hidden="1" x14ac:dyDescent="0.25">
      <c r="CJ963" s="89">
        <f t="shared" ca="1" si="159"/>
        <v>45618</v>
      </c>
      <c r="CK963" s="17" t="str">
        <f t="shared" ca="1" si="174"/>
        <v>Fri</v>
      </c>
      <c r="CL963" s="118" cm="1">
        <f t="array" aca="1" ref="CL963" ca="1">IFERROR(INDEX($BO$6:$BV$6, $BN$6, MATCH($CK963, $BO$8:$BV$8, 0)), 0)</f>
        <v>0.28385416666666663</v>
      </c>
      <c r="CN963" s="150">
        <f t="shared" ca="1" si="163"/>
        <v>5</v>
      </c>
      <c r="CO963" s="118">
        <f ca="1">SUMIF($CN$9:$CN963, $CN963, $CL$9:$CL$9)</f>
        <v>185.35677083333226</v>
      </c>
      <c r="CP963" s="140" t="str">
        <f ca="1">IFERROR(INDEX('Current Jobs'!$W$11:$W$510, MATCH($CN963, 'Current Jobs'!$T$11:$T$510, 0)), "")</f>
        <v/>
      </c>
      <c r="CQ963" s="17" t="str">
        <f t="shared" ca="1" si="158"/>
        <v/>
      </c>
      <c r="CR963" s="17" t="str">
        <f t="shared" ca="1" si="160"/>
        <v/>
      </c>
      <c r="CS963" s="17" t="str">
        <f t="shared" ca="1" si="176"/>
        <v/>
      </c>
      <c r="CT963" s="17" t="str">
        <f t="shared" ca="1" si="177"/>
        <v/>
      </c>
      <c r="CV963" s="118" t="str" cm="1">
        <f t="array" aca="1" ref="CV963" ca="1">IF($CN963&gt;$CV$6, "", IFERROR(INDEX($BO$4:$BV$4, $BN$4, MATCH($CK963, $BO$8:$BV$8, 0)), 0))</f>
        <v/>
      </c>
      <c r="CX963" s="118" t="str">
        <f t="shared" ca="1" si="175"/>
        <v/>
      </c>
    </row>
    <row r="964" spans="88:102" hidden="1" x14ac:dyDescent="0.25">
      <c r="CJ964" s="89">
        <f t="shared" ca="1" si="159"/>
        <v>45619</v>
      </c>
      <c r="CK964" s="17" t="str">
        <f t="shared" ca="1" si="174"/>
        <v>Sat</v>
      </c>
      <c r="CL964" s="118" cm="1">
        <f t="array" aca="1" ref="CL964" ca="1">IFERROR(INDEX($BO$6:$BV$6, $BN$6, MATCH($CK964, $BO$8:$BV$8, 0)), 0)</f>
        <v>0</v>
      </c>
      <c r="CN964" s="150">
        <f t="shared" ca="1" si="163"/>
        <v>5</v>
      </c>
      <c r="CO964" s="118">
        <f ca="1">SUMIF($CN$9:$CN964, $CN964, $CL$9:$CL$9)</f>
        <v>185.35677083333226</v>
      </c>
      <c r="CP964" s="140" t="str">
        <f ca="1">IFERROR(INDEX('Current Jobs'!$W$11:$W$510, MATCH($CN964, 'Current Jobs'!$T$11:$T$510, 0)), "")</f>
        <v/>
      </c>
      <c r="CQ964" s="17" t="str">
        <f t="shared" ca="1" si="158"/>
        <v/>
      </c>
      <c r="CR964" s="17" t="str">
        <f t="shared" ca="1" si="160"/>
        <v/>
      </c>
      <c r="CS964" s="17" t="str">
        <f t="shared" ca="1" si="176"/>
        <v/>
      </c>
      <c r="CT964" s="17" t="str">
        <f t="shared" ca="1" si="177"/>
        <v/>
      </c>
      <c r="CV964" s="118" t="str" cm="1">
        <f t="array" aca="1" ref="CV964" ca="1">IF($CN964&gt;$CV$6, "", IFERROR(INDEX($BO$4:$BV$4, $BN$4, MATCH($CK964, $BO$8:$BV$8, 0)), 0))</f>
        <v/>
      </c>
      <c r="CX964" s="118" t="str">
        <f t="shared" ca="1" si="175"/>
        <v/>
      </c>
    </row>
    <row r="965" spans="88:102" hidden="1" x14ac:dyDescent="0.25">
      <c r="CJ965" s="89">
        <f t="shared" ca="1" si="159"/>
        <v>45620</v>
      </c>
      <c r="CK965" s="17" t="str">
        <f t="shared" ca="1" si="174"/>
        <v>Sun</v>
      </c>
      <c r="CL965" s="118" cm="1">
        <f t="array" aca="1" ref="CL965" ca="1">IFERROR(INDEX($BO$6:$BV$6, $BN$6, MATCH($CK965, $BO$8:$BV$8, 0)), 0)</f>
        <v>0</v>
      </c>
      <c r="CN965" s="150">
        <f t="shared" ca="1" si="163"/>
        <v>5</v>
      </c>
      <c r="CO965" s="118">
        <f ca="1">SUMIF($CN$9:$CN965, $CN965, $CL$9:$CL$9)</f>
        <v>185.35677083333226</v>
      </c>
      <c r="CP965" s="140" t="str">
        <f ca="1">IFERROR(INDEX('Current Jobs'!$W$11:$W$510, MATCH($CN965, 'Current Jobs'!$T$11:$T$510, 0)), "")</f>
        <v/>
      </c>
      <c r="CQ965" s="17" t="str">
        <f t="shared" ca="1" si="158"/>
        <v/>
      </c>
      <c r="CR965" s="17" t="str">
        <f t="shared" ca="1" si="160"/>
        <v/>
      </c>
      <c r="CS965" s="17" t="str">
        <f t="shared" ca="1" si="176"/>
        <v/>
      </c>
      <c r="CT965" s="17" t="str">
        <f t="shared" ca="1" si="177"/>
        <v/>
      </c>
      <c r="CV965" s="118" t="str" cm="1">
        <f t="array" aca="1" ref="CV965" ca="1">IF($CN965&gt;$CV$6, "", IFERROR(INDEX($BO$4:$BV$4, $BN$4, MATCH($CK965, $BO$8:$BV$8, 0)), 0))</f>
        <v/>
      </c>
      <c r="CX965" s="118" t="str">
        <f t="shared" ca="1" si="175"/>
        <v/>
      </c>
    </row>
    <row r="966" spans="88:102" hidden="1" x14ac:dyDescent="0.25">
      <c r="CJ966" s="89">
        <f t="shared" ca="1" si="159"/>
        <v>45621</v>
      </c>
      <c r="CK966" s="17" t="str">
        <f t="shared" ca="1" si="174"/>
        <v>Mon</v>
      </c>
      <c r="CL966" s="118" cm="1">
        <f t="array" aca="1" ref="CL966" ca="1">IFERROR(INDEX($BO$6:$BV$6, $BN$6, MATCH($CK966, $BO$8:$BV$8, 0)), 0)</f>
        <v>0.28385416666666663</v>
      </c>
      <c r="CN966" s="150">
        <f t="shared" ca="1" si="163"/>
        <v>5</v>
      </c>
      <c r="CO966" s="118">
        <f ca="1">SUMIF($CN$9:$CN966, $CN966, $CL$9:$CL$9)</f>
        <v>185.64062499999892</v>
      </c>
      <c r="CP966" s="140" t="str">
        <f ca="1">IFERROR(INDEX('Current Jobs'!$W$11:$W$510, MATCH($CN966, 'Current Jobs'!$T$11:$T$510, 0)), "")</f>
        <v/>
      </c>
      <c r="CQ966" s="17" t="str">
        <f t="shared" ca="1" si="158"/>
        <v/>
      </c>
      <c r="CR966" s="17" t="str">
        <f t="shared" ca="1" si="160"/>
        <v/>
      </c>
      <c r="CS966" s="17" t="str">
        <f t="shared" ca="1" si="176"/>
        <v/>
      </c>
      <c r="CT966" s="17" t="str">
        <f t="shared" ca="1" si="177"/>
        <v/>
      </c>
      <c r="CV966" s="118" t="str" cm="1">
        <f t="array" aca="1" ref="CV966" ca="1">IF($CN966&gt;$CV$6, "", IFERROR(INDEX($BO$4:$BV$4, $BN$4, MATCH($CK966, $BO$8:$BV$8, 0)), 0))</f>
        <v/>
      </c>
      <c r="CX966" s="118" t="str">
        <f t="shared" ca="1" si="175"/>
        <v/>
      </c>
    </row>
    <row r="967" spans="88:102" hidden="1" x14ac:dyDescent="0.25">
      <c r="CJ967" s="89">
        <f t="shared" ca="1" si="159"/>
        <v>45622</v>
      </c>
      <c r="CK967" s="17" t="str">
        <f t="shared" ca="1" si="174"/>
        <v>Tue</v>
      </c>
      <c r="CL967" s="118" cm="1">
        <f t="array" aca="1" ref="CL967" ca="1">IFERROR(INDEX($BO$6:$BV$6, $BN$6, MATCH($CK967, $BO$8:$BV$8, 0)), 0)</f>
        <v>0.28385416666666663</v>
      </c>
      <c r="CN967" s="150">
        <f t="shared" ca="1" si="163"/>
        <v>5</v>
      </c>
      <c r="CO967" s="118">
        <f ca="1">SUMIF($CN$9:$CN967, $CN967, $CL$9:$CL$9)</f>
        <v>185.92447916666558</v>
      </c>
      <c r="CP967" s="140" t="str">
        <f ca="1">IFERROR(INDEX('Current Jobs'!$W$11:$W$510, MATCH($CN967, 'Current Jobs'!$T$11:$T$510, 0)), "")</f>
        <v/>
      </c>
      <c r="CQ967" s="17" t="str">
        <f t="shared" ref="CQ967:CQ1030" ca="1" si="178">IF($CN967&gt;$CN966, $CQ$8, "")</f>
        <v/>
      </c>
      <c r="CR967" s="17" t="str">
        <f t="shared" ca="1" si="160"/>
        <v/>
      </c>
      <c r="CS967" s="17" t="str">
        <f t="shared" ca="1" si="176"/>
        <v/>
      </c>
      <c r="CT967" s="17" t="str">
        <f t="shared" ca="1" si="177"/>
        <v/>
      </c>
      <c r="CV967" s="118" t="str" cm="1">
        <f t="array" aca="1" ref="CV967" ca="1">IF($CN967&gt;$CV$6, "", IFERROR(INDEX($BO$4:$BV$4, $BN$4, MATCH($CK967, $BO$8:$BV$8, 0)), 0))</f>
        <v/>
      </c>
      <c r="CX967" s="118" t="str">
        <f t="shared" ca="1" si="175"/>
        <v/>
      </c>
    </row>
    <row r="968" spans="88:102" hidden="1" x14ac:dyDescent="0.25">
      <c r="CJ968" s="89">
        <f t="shared" ref="CJ968:CJ1031" ca="1" si="179">CJ967+1</f>
        <v>45623</v>
      </c>
      <c r="CK968" s="17" t="str">
        <f t="shared" ca="1" si="174"/>
        <v>Wed</v>
      </c>
      <c r="CL968" s="118" cm="1">
        <f t="array" aca="1" ref="CL968" ca="1">IFERROR(INDEX($BO$6:$BV$6, $BN$6, MATCH($CK968, $BO$8:$BV$8, 0)), 0)</f>
        <v>0.28385416666666663</v>
      </c>
      <c r="CN968" s="150">
        <f t="shared" ca="1" si="163"/>
        <v>5</v>
      </c>
      <c r="CO968" s="118">
        <f ca="1">SUMIF($CN$9:$CN968, $CN968, $CL$9:$CL$9)</f>
        <v>186.20833333333223</v>
      </c>
      <c r="CP968" s="140" t="str">
        <f ca="1">IFERROR(INDEX('Current Jobs'!$W$11:$W$510, MATCH($CN968, 'Current Jobs'!$T$11:$T$510, 0)), "")</f>
        <v/>
      </c>
      <c r="CQ968" s="17" t="str">
        <f t="shared" ca="1" si="178"/>
        <v/>
      </c>
      <c r="CR968" s="17" t="str">
        <f t="shared" ref="CR968:CR1031" ca="1" si="180">IF($CN969&gt;$CN968, $CR$8, "")</f>
        <v/>
      </c>
      <c r="CS968" s="17" t="str">
        <f t="shared" ca="1" si="176"/>
        <v/>
      </c>
      <c r="CT968" s="17" t="str">
        <f t="shared" ca="1" si="177"/>
        <v/>
      </c>
      <c r="CV968" s="118" t="str" cm="1">
        <f t="array" aca="1" ref="CV968" ca="1">IF($CN968&gt;$CV$6, "", IFERROR(INDEX($BO$4:$BV$4, $BN$4, MATCH($CK968, $BO$8:$BV$8, 0)), 0))</f>
        <v/>
      </c>
      <c r="CX968" s="118" t="str">
        <f t="shared" ca="1" si="175"/>
        <v/>
      </c>
    </row>
    <row r="969" spans="88:102" hidden="1" x14ac:dyDescent="0.25">
      <c r="CJ969" s="89">
        <f t="shared" ca="1" si="179"/>
        <v>45624</v>
      </c>
      <c r="CK969" s="17" t="str">
        <f t="shared" ref="CK969:CK1032" ca="1" si="181">IF(COUNTIF($U$9:$U$32, $CJ969)&gt;0, $CK$2, IF(COUNTIF($BX$50:$BX$89, $CJ969)&gt;0, $BV$8, TEXT($CJ969, "ddd")))</f>
        <v>Thu</v>
      </c>
      <c r="CL969" s="118" cm="1">
        <f t="array" aca="1" ref="CL969" ca="1">IFERROR(INDEX($BO$6:$BV$6, $BN$6, MATCH($CK969, $BO$8:$BV$8, 0)), 0)</f>
        <v>0.28385416666666663</v>
      </c>
      <c r="CN969" s="150">
        <f t="shared" ca="1" si="163"/>
        <v>5</v>
      </c>
      <c r="CO969" s="118">
        <f ca="1">SUMIF($CN$9:$CN969, $CN969, $CL$9:$CL$9)</f>
        <v>186.49218749999889</v>
      </c>
      <c r="CP969" s="140" t="str">
        <f ca="1">IFERROR(INDEX('Current Jobs'!$W$11:$W$510, MATCH($CN969, 'Current Jobs'!$T$11:$T$510, 0)), "")</f>
        <v/>
      </c>
      <c r="CQ969" s="17" t="str">
        <f t="shared" ca="1" si="178"/>
        <v/>
      </c>
      <c r="CR969" s="17" t="str">
        <f t="shared" ca="1" si="180"/>
        <v/>
      </c>
      <c r="CS969" s="17" t="str">
        <f t="shared" ca="1" si="176"/>
        <v/>
      </c>
      <c r="CT969" s="17" t="str">
        <f t="shared" ca="1" si="177"/>
        <v/>
      </c>
      <c r="CV969" s="118" t="str" cm="1">
        <f t="array" aca="1" ref="CV969" ca="1">IF($CN969&gt;$CV$6, "", IFERROR(INDEX($BO$4:$BV$4, $BN$4, MATCH($CK969, $BO$8:$BV$8, 0)), 0))</f>
        <v/>
      </c>
      <c r="CX969" s="118" t="str">
        <f t="shared" ca="1" si="175"/>
        <v/>
      </c>
    </row>
    <row r="970" spans="88:102" hidden="1" x14ac:dyDescent="0.25">
      <c r="CJ970" s="89">
        <f t="shared" ca="1" si="179"/>
        <v>45625</v>
      </c>
      <c r="CK970" s="17" t="str">
        <f t="shared" ca="1" si="181"/>
        <v>Fri</v>
      </c>
      <c r="CL970" s="118" cm="1">
        <f t="array" aca="1" ref="CL970" ca="1">IFERROR(INDEX($BO$6:$BV$6, $BN$6, MATCH($CK970, $BO$8:$BV$8, 0)), 0)</f>
        <v>0.28385416666666663</v>
      </c>
      <c r="CN970" s="150">
        <f t="shared" ca="1" si="163"/>
        <v>5</v>
      </c>
      <c r="CO970" s="118">
        <f ca="1">SUMIF($CN$9:$CN970, $CN970, $CL$9:$CL$9)</f>
        <v>186.77604166666555</v>
      </c>
      <c r="CP970" s="140" t="str">
        <f ca="1">IFERROR(INDEX('Current Jobs'!$W$11:$W$510, MATCH($CN970, 'Current Jobs'!$T$11:$T$510, 0)), "")</f>
        <v/>
      </c>
      <c r="CQ970" s="17" t="str">
        <f t="shared" ca="1" si="178"/>
        <v/>
      </c>
      <c r="CR970" s="17" t="str">
        <f t="shared" ca="1" si="180"/>
        <v/>
      </c>
      <c r="CS970" s="17" t="str">
        <f t="shared" ca="1" si="176"/>
        <v/>
      </c>
      <c r="CT970" s="17" t="str">
        <f t="shared" ca="1" si="177"/>
        <v/>
      </c>
      <c r="CV970" s="118" t="str" cm="1">
        <f t="array" aca="1" ref="CV970" ca="1">IF($CN970&gt;$CV$6, "", IFERROR(INDEX($BO$4:$BV$4, $BN$4, MATCH($CK970, $BO$8:$BV$8, 0)), 0))</f>
        <v/>
      </c>
      <c r="CX970" s="118" t="str">
        <f t="shared" ref="CX970:CX1033" ca="1" si="182">IF($CN970&gt;$CV$6, "", $CL970)</f>
        <v/>
      </c>
    </row>
    <row r="971" spans="88:102" hidden="1" x14ac:dyDescent="0.25">
      <c r="CJ971" s="89">
        <f t="shared" ca="1" si="179"/>
        <v>45626</v>
      </c>
      <c r="CK971" s="17" t="str">
        <f t="shared" ca="1" si="181"/>
        <v>Sat</v>
      </c>
      <c r="CL971" s="118" cm="1">
        <f t="array" aca="1" ref="CL971" ca="1">IFERROR(INDEX($BO$6:$BV$6, $BN$6, MATCH($CK971, $BO$8:$BV$8, 0)), 0)</f>
        <v>0</v>
      </c>
      <c r="CN971" s="150">
        <f t="shared" ca="1" si="163"/>
        <v>5</v>
      </c>
      <c r="CO971" s="118">
        <f ca="1">SUMIF($CN$9:$CN971, $CN971, $CL$9:$CL$9)</f>
        <v>186.77604166666555</v>
      </c>
      <c r="CP971" s="140" t="str">
        <f ca="1">IFERROR(INDEX('Current Jobs'!$W$11:$W$510, MATCH($CN971, 'Current Jobs'!$T$11:$T$510, 0)), "")</f>
        <v/>
      </c>
      <c r="CQ971" s="17" t="str">
        <f t="shared" ca="1" si="178"/>
        <v/>
      </c>
      <c r="CR971" s="17" t="str">
        <f t="shared" ca="1" si="180"/>
        <v/>
      </c>
      <c r="CS971" s="17" t="str">
        <f t="shared" ca="1" si="176"/>
        <v/>
      </c>
      <c r="CT971" s="17" t="str">
        <f t="shared" ca="1" si="177"/>
        <v/>
      </c>
      <c r="CV971" s="118" t="str" cm="1">
        <f t="array" aca="1" ref="CV971" ca="1">IF($CN971&gt;$CV$6, "", IFERROR(INDEX($BO$4:$BV$4, $BN$4, MATCH($CK971, $BO$8:$BV$8, 0)), 0))</f>
        <v/>
      </c>
      <c r="CX971" s="118" t="str">
        <f t="shared" ca="1" si="182"/>
        <v/>
      </c>
    </row>
    <row r="972" spans="88:102" hidden="1" x14ac:dyDescent="0.25">
      <c r="CJ972" s="89">
        <f t="shared" ca="1" si="179"/>
        <v>45627</v>
      </c>
      <c r="CK972" s="17" t="str">
        <f t="shared" ca="1" si="181"/>
        <v>Sun</v>
      </c>
      <c r="CL972" s="118" cm="1">
        <f t="array" aca="1" ref="CL972" ca="1">IFERROR(INDEX($BO$6:$BV$6, $BN$6, MATCH($CK972, $BO$8:$BV$8, 0)), 0)</f>
        <v>0</v>
      </c>
      <c r="CN972" s="150">
        <f t="shared" ca="1" si="163"/>
        <v>5</v>
      </c>
      <c r="CO972" s="118">
        <f ca="1">SUMIF($CN$9:$CN972, $CN972, $CL$9:$CL$9)</f>
        <v>186.77604166666555</v>
      </c>
      <c r="CP972" s="140" t="str">
        <f ca="1">IFERROR(INDEX('Current Jobs'!$W$11:$W$510, MATCH($CN972, 'Current Jobs'!$T$11:$T$510, 0)), "")</f>
        <v/>
      </c>
      <c r="CQ972" s="17" t="str">
        <f t="shared" ca="1" si="178"/>
        <v/>
      </c>
      <c r="CR972" s="17" t="str">
        <f t="shared" ca="1" si="180"/>
        <v/>
      </c>
      <c r="CS972" s="17" t="str">
        <f t="shared" ca="1" si="176"/>
        <v/>
      </c>
      <c r="CT972" s="17" t="str">
        <f t="shared" ca="1" si="177"/>
        <v/>
      </c>
      <c r="CV972" s="118" t="str" cm="1">
        <f t="array" aca="1" ref="CV972" ca="1">IF($CN972&gt;$CV$6, "", IFERROR(INDEX($BO$4:$BV$4, $BN$4, MATCH($CK972, $BO$8:$BV$8, 0)), 0))</f>
        <v/>
      </c>
      <c r="CX972" s="118" t="str">
        <f t="shared" ca="1" si="182"/>
        <v/>
      </c>
    </row>
    <row r="973" spans="88:102" hidden="1" x14ac:dyDescent="0.25">
      <c r="CJ973" s="89">
        <f t="shared" ca="1" si="179"/>
        <v>45628</v>
      </c>
      <c r="CK973" s="17" t="str">
        <f t="shared" ca="1" si="181"/>
        <v>Mon</v>
      </c>
      <c r="CL973" s="118" cm="1">
        <f t="array" aca="1" ref="CL973" ca="1">IFERROR(INDEX($BO$6:$BV$6, $BN$6, MATCH($CK973, $BO$8:$BV$8, 0)), 0)</f>
        <v>0.28385416666666663</v>
      </c>
      <c r="CN973" s="150">
        <f t="shared" ca="1" si="163"/>
        <v>5</v>
      </c>
      <c r="CO973" s="118">
        <f ca="1">SUMIF($CN$9:$CN973, $CN973, $CL$9:$CL$9)</f>
        <v>187.05989583333221</v>
      </c>
      <c r="CP973" s="140" t="str">
        <f ca="1">IFERROR(INDEX('Current Jobs'!$W$11:$W$510, MATCH($CN973, 'Current Jobs'!$T$11:$T$510, 0)), "")</f>
        <v/>
      </c>
      <c r="CQ973" s="17" t="str">
        <f t="shared" ca="1" si="178"/>
        <v/>
      </c>
      <c r="CR973" s="17" t="str">
        <f t="shared" ca="1" si="180"/>
        <v/>
      </c>
      <c r="CS973" s="17" t="str">
        <f t="shared" ca="1" si="176"/>
        <v/>
      </c>
      <c r="CT973" s="17" t="str">
        <f t="shared" ca="1" si="177"/>
        <v/>
      </c>
      <c r="CV973" s="118" t="str" cm="1">
        <f t="array" aca="1" ref="CV973" ca="1">IF($CN973&gt;$CV$6, "", IFERROR(INDEX($BO$4:$BV$4, $BN$4, MATCH($CK973, $BO$8:$BV$8, 0)), 0))</f>
        <v/>
      </c>
      <c r="CX973" s="118" t="str">
        <f t="shared" ca="1" si="182"/>
        <v/>
      </c>
    </row>
    <row r="974" spans="88:102" hidden="1" x14ac:dyDescent="0.25">
      <c r="CJ974" s="89">
        <f t="shared" ca="1" si="179"/>
        <v>45629</v>
      </c>
      <c r="CK974" s="17" t="str">
        <f t="shared" ca="1" si="181"/>
        <v>Tue</v>
      </c>
      <c r="CL974" s="118" cm="1">
        <f t="array" aca="1" ref="CL974" ca="1">IFERROR(INDEX($BO$6:$BV$6, $BN$6, MATCH($CK974, $BO$8:$BV$8, 0)), 0)</f>
        <v>0.28385416666666663</v>
      </c>
      <c r="CN974" s="150">
        <f t="shared" ca="1" si="163"/>
        <v>5</v>
      </c>
      <c r="CO974" s="118">
        <f ca="1">SUMIF($CN$9:$CN974, $CN974, $CL$9:$CL$9)</f>
        <v>187.34374999999886</v>
      </c>
      <c r="CP974" s="140" t="str">
        <f ca="1">IFERROR(INDEX('Current Jobs'!$W$11:$W$510, MATCH($CN974, 'Current Jobs'!$T$11:$T$510, 0)), "")</f>
        <v/>
      </c>
      <c r="CQ974" s="17" t="str">
        <f t="shared" ca="1" si="178"/>
        <v/>
      </c>
      <c r="CR974" s="17" t="str">
        <f t="shared" ca="1" si="180"/>
        <v/>
      </c>
      <c r="CS974" s="17" t="str">
        <f t="shared" ca="1" si="176"/>
        <v/>
      </c>
      <c r="CT974" s="17" t="str">
        <f t="shared" ca="1" si="177"/>
        <v/>
      </c>
      <c r="CV974" s="118" t="str" cm="1">
        <f t="array" aca="1" ref="CV974" ca="1">IF($CN974&gt;$CV$6, "", IFERROR(INDEX($BO$4:$BV$4, $BN$4, MATCH($CK974, $BO$8:$BV$8, 0)), 0))</f>
        <v/>
      </c>
      <c r="CX974" s="118" t="str">
        <f t="shared" ca="1" si="182"/>
        <v/>
      </c>
    </row>
    <row r="975" spans="88:102" hidden="1" x14ac:dyDescent="0.25">
      <c r="CJ975" s="89">
        <f t="shared" ca="1" si="179"/>
        <v>45630</v>
      </c>
      <c r="CK975" s="17" t="str">
        <f t="shared" ca="1" si="181"/>
        <v>Wed</v>
      </c>
      <c r="CL975" s="118" cm="1">
        <f t="array" aca="1" ref="CL975" ca="1">IFERROR(INDEX($BO$6:$BV$6, $BN$6, MATCH($CK975, $BO$8:$BV$8, 0)), 0)</f>
        <v>0.28385416666666663</v>
      </c>
      <c r="CN975" s="150">
        <f t="shared" ca="1" si="163"/>
        <v>5</v>
      </c>
      <c r="CO975" s="118">
        <f ca="1">SUMIF($CN$9:$CN975, $CN975, $CL$9:$CL$9)</f>
        <v>187.62760416666552</v>
      </c>
      <c r="CP975" s="140" t="str">
        <f ca="1">IFERROR(INDEX('Current Jobs'!$W$11:$W$510, MATCH($CN975, 'Current Jobs'!$T$11:$T$510, 0)), "")</f>
        <v/>
      </c>
      <c r="CQ975" s="17" t="str">
        <f t="shared" ca="1" si="178"/>
        <v/>
      </c>
      <c r="CR975" s="17" t="str">
        <f t="shared" ca="1" si="180"/>
        <v/>
      </c>
      <c r="CS975" s="17" t="str">
        <f t="shared" ca="1" si="176"/>
        <v/>
      </c>
      <c r="CT975" s="17" t="str">
        <f t="shared" ca="1" si="177"/>
        <v/>
      </c>
      <c r="CV975" s="118" t="str" cm="1">
        <f t="array" aca="1" ref="CV975" ca="1">IF($CN975&gt;$CV$6, "", IFERROR(INDEX($BO$4:$BV$4, $BN$4, MATCH($CK975, $BO$8:$BV$8, 0)), 0))</f>
        <v/>
      </c>
      <c r="CX975" s="118" t="str">
        <f t="shared" ca="1" si="182"/>
        <v/>
      </c>
    </row>
    <row r="976" spans="88:102" hidden="1" x14ac:dyDescent="0.25">
      <c r="CJ976" s="89">
        <f t="shared" ca="1" si="179"/>
        <v>45631</v>
      </c>
      <c r="CK976" s="17" t="str">
        <f t="shared" ca="1" si="181"/>
        <v>Thu</v>
      </c>
      <c r="CL976" s="118" cm="1">
        <f t="array" aca="1" ref="CL976" ca="1">IFERROR(INDEX($BO$6:$BV$6, $BN$6, MATCH($CK976, $BO$8:$BV$8, 0)), 0)</f>
        <v>0.28385416666666663</v>
      </c>
      <c r="CN976" s="150">
        <f t="shared" ca="1" si="163"/>
        <v>5</v>
      </c>
      <c r="CO976" s="118">
        <f ca="1">SUMIF($CN$9:$CN976, $CN976, $CL$9:$CL$9)</f>
        <v>187.91145833333218</v>
      </c>
      <c r="CP976" s="140" t="str">
        <f ca="1">IFERROR(INDEX('Current Jobs'!$W$11:$W$510, MATCH($CN976, 'Current Jobs'!$T$11:$T$510, 0)), "")</f>
        <v/>
      </c>
      <c r="CQ976" s="17" t="str">
        <f t="shared" ca="1" si="178"/>
        <v/>
      </c>
      <c r="CR976" s="17" t="str">
        <f t="shared" ca="1" si="180"/>
        <v/>
      </c>
      <c r="CS976" s="17" t="str">
        <f t="shared" ca="1" si="176"/>
        <v/>
      </c>
      <c r="CT976" s="17" t="str">
        <f t="shared" ca="1" si="177"/>
        <v/>
      </c>
      <c r="CV976" s="118" t="str" cm="1">
        <f t="array" aca="1" ref="CV976" ca="1">IF($CN976&gt;$CV$6, "", IFERROR(INDEX($BO$4:$BV$4, $BN$4, MATCH($CK976, $BO$8:$BV$8, 0)), 0))</f>
        <v/>
      </c>
      <c r="CX976" s="118" t="str">
        <f t="shared" ca="1" si="182"/>
        <v/>
      </c>
    </row>
    <row r="977" spans="88:102" hidden="1" x14ac:dyDescent="0.25">
      <c r="CJ977" s="89">
        <f t="shared" ca="1" si="179"/>
        <v>45632</v>
      </c>
      <c r="CK977" s="17" t="str">
        <f t="shared" ca="1" si="181"/>
        <v>Fri</v>
      </c>
      <c r="CL977" s="118" cm="1">
        <f t="array" aca="1" ref="CL977" ca="1">IFERROR(INDEX($BO$6:$BV$6, $BN$6, MATCH($CK977, $BO$8:$BV$8, 0)), 0)</f>
        <v>0.28385416666666663</v>
      </c>
      <c r="CN977" s="150">
        <f t="shared" ref="CN977:CN1040" ca="1" si="183">IF($CO976&gt;=$CP976, $CN976+1, $CN976)</f>
        <v>5</v>
      </c>
      <c r="CO977" s="118">
        <f ca="1">SUMIF($CN$9:$CN977, $CN977, $CL$9:$CL$9)</f>
        <v>188.19531249999883</v>
      </c>
      <c r="CP977" s="140" t="str">
        <f ca="1">IFERROR(INDEX('Current Jobs'!$W$11:$W$510, MATCH($CN977, 'Current Jobs'!$T$11:$T$510, 0)), "")</f>
        <v/>
      </c>
      <c r="CQ977" s="17" t="str">
        <f t="shared" ca="1" si="178"/>
        <v/>
      </c>
      <c r="CR977" s="17" t="str">
        <f t="shared" ca="1" si="180"/>
        <v/>
      </c>
      <c r="CS977" s="17" t="str">
        <f t="shared" ca="1" si="176"/>
        <v/>
      </c>
      <c r="CT977" s="17" t="str">
        <f t="shared" ca="1" si="177"/>
        <v/>
      </c>
      <c r="CV977" s="118" t="str" cm="1">
        <f t="array" aca="1" ref="CV977" ca="1">IF($CN977&gt;$CV$6, "", IFERROR(INDEX($BO$4:$BV$4, $BN$4, MATCH($CK977, $BO$8:$BV$8, 0)), 0))</f>
        <v/>
      </c>
      <c r="CX977" s="118" t="str">
        <f t="shared" ca="1" si="182"/>
        <v/>
      </c>
    </row>
    <row r="978" spans="88:102" hidden="1" x14ac:dyDescent="0.25">
      <c r="CJ978" s="89">
        <f t="shared" ca="1" si="179"/>
        <v>45633</v>
      </c>
      <c r="CK978" s="17" t="str">
        <f t="shared" ca="1" si="181"/>
        <v>Sat</v>
      </c>
      <c r="CL978" s="118" cm="1">
        <f t="array" aca="1" ref="CL978" ca="1">IFERROR(INDEX($BO$6:$BV$6, $BN$6, MATCH($CK978, $BO$8:$BV$8, 0)), 0)</f>
        <v>0</v>
      </c>
      <c r="CN978" s="150">
        <f t="shared" ca="1" si="183"/>
        <v>5</v>
      </c>
      <c r="CO978" s="118">
        <f ca="1">SUMIF($CN$9:$CN978, $CN978, $CL$9:$CL$9)</f>
        <v>188.19531249999883</v>
      </c>
      <c r="CP978" s="140" t="str">
        <f ca="1">IFERROR(INDEX('Current Jobs'!$W$11:$W$510, MATCH($CN978, 'Current Jobs'!$T$11:$T$510, 0)), "")</f>
        <v/>
      </c>
      <c r="CQ978" s="17" t="str">
        <f t="shared" ca="1" si="178"/>
        <v/>
      </c>
      <c r="CR978" s="17" t="str">
        <f t="shared" ca="1" si="180"/>
        <v/>
      </c>
      <c r="CS978" s="17" t="str">
        <f t="shared" ca="1" si="176"/>
        <v/>
      </c>
      <c r="CT978" s="17" t="str">
        <f t="shared" ca="1" si="177"/>
        <v/>
      </c>
      <c r="CV978" s="118" t="str" cm="1">
        <f t="array" aca="1" ref="CV978" ca="1">IF($CN978&gt;$CV$6, "", IFERROR(INDEX($BO$4:$BV$4, $BN$4, MATCH($CK978, $BO$8:$BV$8, 0)), 0))</f>
        <v/>
      </c>
      <c r="CX978" s="118" t="str">
        <f t="shared" ca="1" si="182"/>
        <v/>
      </c>
    </row>
    <row r="979" spans="88:102" hidden="1" x14ac:dyDescent="0.25">
      <c r="CJ979" s="89">
        <f t="shared" ca="1" si="179"/>
        <v>45634</v>
      </c>
      <c r="CK979" s="17" t="str">
        <f t="shared" ca="1" si="181"/>
        <v>Sun</v>
      </c>
      <c r="CL979" s="118" cm="1">
        <f t="array" aca="1" ref="CL979" ca="1">IFERROR(INDEX($BO$6:$BV$6, $BN$6, MATCH($CK979, $BO$8:$BV$8, 0)), 0)</f>
        <v>0</v>
      </c>
      <c r="CN979" s="150">
        <f t="shared" ca="1" si="183"/>
        <v>5</v>
      </c>
      <c r="CO979" s="118">
        <f ca="1">SUMIF($CN$9:$CN979, $CN979, $CL$9:$CL$9)</f>
        <v>188.19531249999883</v>
      </c>
      <c r="CP979" s="140" t="str">
        <f ca="1">IFERROR(INDEX('Current Jobs'!$W$11:$W$510, MATCH($CN979, 'Current Jobs'!$T$11:$T$510, 0)), "")</f>
        <v/>
      </c>
      <c r="CQ979" s="17" t="str">
        <f t="shared" ca="1" si="178"/>
        <v/>
      </c>
      <c r="CR979" s="17" t="str">
        <f t="shared" ca="1" si="180"/>
        <v/>
      </c>
      <c r="CS979" s="17" t="str">
        <f t="shared" ca="1" si="176"/>
        <v/>
      </c>
      <c r="CT979" s="17" t="str">
        <f t="shared" ca="1" si="177"/>
        <v/>
      </c>
      <c r="CV979" s="118" t="str" cm="1">
        <f t="array" aca="1" ref="CV979" ca="1">IF($CN979&gt;$CV$6, "", IFERROR(INDEX($BO$4:$BV$4, $BN$4, MATCH($CK979, $BO$8:$BV$8, 0)), 0))</f>
        <v/>
      </c>
      <c r="CX979" s="118" t="str">
        <f t="shared" ca="1" si="182"/>
        <v/>
      </c>
    </row>
    <row r="980" spans="88:102" hidden="1" x14ac:dyDescent="0.25">
      <c r="CJ980" s="89">
        <f t="shared" ca="1" si="179"/>
        <v>45635</v>
      </c>
      <c r="CK980" s="17" t="str">
        <f t="shared" ca="1" si="181"/>
        <v>Mon</v>
      </c>
      <c r="CL980" s="118" cm="1">
        <f t="array" aca="1" ref="CL980" ca="1">IFERROR(INDEX($BO$6:$BV$6, $BN$6, MATCH($CK980, $BO$8:$BV$8, 0)), 0)</f>
        <v>0.28385416666666663</v>
      </c>
      <c r="CN980" s="150">
        <f t="shared" ca="1" si="183"/>
        <v>5</v>
      </c>
      <c r="CO980" s="118">
        <f ca="1">SUMIF($CN$9:$CN980, $CN980, $CL$9:$CL$9)</f>
        <v>188.47916666666549</v>
      </c>
      <c r="CP980" s="140" t="str">
        <f ca="1">IFERROR(INDEX('Current Jobs'!$W$11:$W$510, MATCH($CN980, 'Current Jobs'!$T$11:$T$510, 0)), "")</f>
        <v/>
      </c>
      <c r="CQ980" s="17" t="str">
        <f t="shared" ca="1" si="178"/>
        <v/>
      </c>
      <c r="CR980" s="17" t="str">
        <f t="shared" ca="1" si="180"/>
        <v/>
      </c>
      <c r="CS980" s="17" t="str">
        <f t="shared" ca="1" si="176"/>
        <v/>
      </c>
      <c r="CT980" s="17" t="str">
        <f t="shared" ca="1" si="177"/>
        <v/>
      </c>
      <c r="CV980" s="118" t="str" cm="1">
        <f t="array" aca="1" ref="CV980" ca="1">IF($CN980&gt;$CV$6, "", IFERROR(INDEX($BO$4:$BV$4, $BN$4, MATCH($CK980, $BO$8:$BV$8, 0)), 0))</f>
        <v/>
      </c>
      <c r="CX980" s="118" t="str">
        <f t="shared" ca="1" si="182"/>
        <v/>
      </c>
    </row>
    <row r="981" spans="88:102" hidden="1" x14ac:dyDescent="0.25">
      <c r="CJ981" s="89">
        <f t="shared" ca="1" si="179"/>
        <v>45636</v>
      </c>
      <c r="CK981" s="17" t="str">
        <f t="shared" ca="1" si="181"/>
        <v>Tue</v>
      </c>
      <c r="CL981" s="118" cm="1">
        <f t="array" aca="1" ref="CL981" ca="1">IFERROR(INDEX($BO$6:$BV$6, $BN$6, MATCH($CK981, $BO$8:$BV$8, 0)), 0)</f>
        <v>0.28385416666666663</v>
      </c>
      <c r="CN981" s="150">
        <f t="shared" ca="1" si="183"/>
        <v>5</v>
      </c>
      <c r="CO981" s="118">
        <f ca="1">SUMIF($CN$9:$CN981, $CN981, $CL$9:$CL$9)</f>
        <v>188.76302083333215</v>
      </c>
      <c r="CP981" s="140" t="str">
        <f ca="1">IFERROR(INDEX('Current Jobs'!$W$11:$W$510, MATCH($CN981, 'Current Jobs'!$T$11:$T$510, 0)), "")</f>
        <v/>
      </c>
      <c r="CQ981" s="17" t="str">
        <f t="shared" ca="1" si="178"/>
        <v/>
      </c>
      <c r="CR981" s="17" t="str">
        <f t="shared" ca="1" si="180"/>
        <v/>
      </c>
      <c r="CS981" s="17" t="str">
        <f t="shared" ca="1" si="176"/>
        <v/>
      </c>
      <c r="CT981" s="17" t="str">
        <f t="shared" ca="1" si="177"/>
        <v/>
      </c>
      <c r="CV981" s="118" t="str" cm="1">
        <f t="array" aca="1" ref="CV981" ca="1">IF($CN981&gt;$CV$6, "", IFERROR(INDEX($BO$4:$BV$4, $BN$4, MATCH($CK981, $BO$8:$BV$8, 0)), 0))</f>
        <v/>
      </c>
      <c r="CX981" s="118" t="str">
        <f t="shared" ca="1" si="182"/>
        <v/>
      </c>
    </row>
    <row r="982" spans="88:102" hidden="1" x14ac:dyDescent="0.25">
      <c r="CJ982" s="89">
        <f t="shared" ca="1" si="179"/>
        <v>45637</v>
      </c>
      <c r="CK982" s="17" t="str">
        <f t="shared" ca="1" si="181"/>
        <v>Wed</v>
      </c>
      <c r="CL982" s="118" cm="1">
        <f t="array" aca="1" ref="CL982" ca="1">IFERROR(INDEX($BO$6:$BV$6, $BN$6, MATCH($CK982, $BO$8:$BV$8, 0)), 0)</f>
        <v>0.28385416666666663</v>
      </c>
      <c r="CN982" s="150">
        <f t="shared" ca="1" si="183"/>
        <v>5</v>
      </c>
      <c r="CO982" s="118">
        <f ca="1">SUMIF($CN$9:$CN982, $CN982, $CL$9:$CL$9)</f>
        <v>189.04687499999881</v>
      </c>
      <c r="CP982" s="140" t="str">
        <f ca="1">IFERROR(INDEX('Current Jobs'!$W$11:$W$510, MATCH($CN982, 'Current Jobs'!$T$11:$T$510, 0)), "")</f>
        <v/>
      </c>
      <c r="CQ982" s="17" t="str">
        <f t="shared" ca="1" si="178"/>
        <v/>
      </c>
      <c r="CR982" s="17" t="str">
        <f t="shared" ca="1" si="180"/>
        <v/>
      </c>
      <c r="CS982" s="17" t="str">
        <f t="shared" ca="1" si="176"/>
        <v/>
      </c>
      <c r="CT982" s="17" t="str">
        <f t="shared" ca="1" si="177"/>
        <v/>
      </c>
      <c r="CV982" s="118" t="str" cm="1">
        <f t="array" aca="1" ref="CV982" ca="1">IF($CN982&gt;$CV$6, "", IFERROR(INDEX($BO$4:$BV$4, $BN$4, MATCH($CK982, $BO$8:$BV$8, 0)), 0))</f>
        <v/>
      </c>
      <c r="CX982" s="118" t="str">
        <f t="shared" ca="1" si="182"/>
        <v/>
      </c>
    </row>
    <row r="983" spans="88:102" hidden="1" x14ac:dyDescent="0.25">
      <c r="CJ983" s="89">
        <f t="shared" ca="1" si="179"/>
        <v>45638</v>
      </c>
      <c r="CK983" s="17" t="str">
        <f t="shared" ca="1" si="181"/>
        <v>Thu</v>
      </c>
      <c r="CL983" s="118" cm="1">
        <f t="array" aca="1" ref="CL983" ca="1">IFERROR(INDEX($BO$6:$BV$6, $BN$6, MATCH($CK983, $BO$8:$BV$8, 0)), 0)</f>
        <v>0.28385416666666663</v>
      </c>
      <c r="CN983" s="150">
        <f t="shared" ca="1" si="183"/>
        <v>5</v>
      </c>
      <c r="CO983" s="118">
        <f ca="1">SUMIF($CN$9:$CN983, $CN983, $CL$9:$CL$9)</f>
        <v>189.33072916666546</v>
      </c>
      <c r="CP983" s="140" t="str">
        <f ca="1">IFERROR(INDEX('Current Jobs'!$W$11:$W$510, MATCH($CN983, 'Current Jobs'!$T$11:$T$510, 0)), "")</f>
        <v/>
      </c>
      <c r="CQ983" s="17" t="str">
        <f t="shared" ca="1" si="178"/>
        <v/>
      </c>
      <c r="CR983" s="17" t="str">
        <f t="shared" ca="1" si="180"/>
        <v/>
      </c>
      <c r="CS983" s="17" t="str">
        <f t="shared" ca="1" si="176"/>
        <v/>
      </c>
      <c r="CT983" s="17" t="str">
        <f t="shared" ca="1" si="177"/>
        <v/>
      </c>
      <c r="CV983" s="118" t="str" cm="1">
        <f t="array" aca="1" ref="CV983" ca="1">IF($CN983&gt;$CV$6, "", IFERROR(INDEX($BO$4:$BV$4, $BN$4, MATCH($CK983, $BO$8:$BV$8, 0)), 0))</f>
        <v/>
      </c>
      <c r="CX983" s="118" t="str">
        <f t="shared" ca="1" si="182"/>
        <v/>
      </c>
    </row>
    <row r="984" spans="88:102" hidden="1" x14ac:dyDescent="0.25">
      <c r="CJ984" s="89">
        <f t="shared" ca="1" si="179"/>
        <v>45639</v>
      </c>
      <c r="CK984" s="17" t="str">
        <f t="shared" ca="1" si="181"/>
        <v>Fri</v>
      </c>
      <c r="CL984" s="118" cm="1">
        <f t="array" aca="1" ref="CL984" ca="1">IFERROR(INDEX($BO$6:$BV$6, $BN$6, MATCH($CK984, $BO$8:$BV$8, 0)), 0)</f>
        <v>0.28385416666666663</v>
      </c>
      <c r="CN984" s="150">
        <f t="shared" ca="1" si="183"/>
        <v>5</v>
      </c>
      <c r="CO984" s="118">
        <f ca="1">SUMIF($CN$9:$CN984, $CN984, $CL$9:$CL$9)</f>
        <v>189.61458333333212</v>
      </c>
      <c r="CP984" s="140" t="str">
        <f ca="1">IFERROR(INDEX('Current Jobs'!$W$11:$W$510, MATCH($CN984, 'Current Jobs'!$T$11:$T$510, 0)), "")</f>
        <v/>
      </c>
      <c r="CQ984" s="17" t="str">
        <f t="shared" ca="1" si="178"/>
        <v/>
      </c>
      <c r="CR984" s="17" t="str">
        <f t="shared" ca="1" si="180"/>
        <v/>
      </c>
      <c r="CS984" s="17" t="str">
        <f t="shared" ca="1" si="176"/>
        <v/>
      </c>
      <c r="CT984" s="17" t="str">
        <f t="shared" ca="1" si="177"/>
        <v/>
      </c>
      <c r="CV984" s="118" t="str" cm="1">
        <f t="array" aca="1" ref="CV984" ca="1">IF($CN984&gt;$CV$6, "", IFERROR(INDEX($BO$4:$BV$4, $BN$4, MATCH($CK984, $BO$8:$BV$8, 0)), 0))</f>
        <v/>
      </c>
      <c r="CX984" s="118" t="str">
        <f t="shared" ca="1" si="182"/>
        <v/>
      </c>
    </row>
    <row r="985" spans="88:102" hidden="1" x14ac:dyDescent="0.25">
      <c r="CJ985" s="89">
        <f t="shared" ca="1" si="179"/>
        <v>45640</v>
      </c>
      <c r="CK985" s="17" t="str">
        <f t="shared" ca="1" si="181"/>
        <v>Sat</v>
      </c>
      <c r="CL985" s="118" cm="1">
        <f t="array" aca="1" ref="CL985" ca="1">IFERROR(INDEX($BO$6:$BV$6, $BN$6, MATCH($CK985, $BO$8:$BV$8, 0)), 0)</f>
        <v>0</v>
      </c>
      <c r="CN985" s="150">
        <f t="shared" ca="1" si="183"/>
        <v>5</v>
      </c>
      <c r="CO985" s="118">
        <f ca="1">SUMIF($CN$9:$CN985, $CN985, $CL$9:$CL$9)</f>
        <v>189.61458333333212</v>
      </c>
      <c r="CP985" s="140" t="str">
        <f ca="1">IFERROR(INDEX('Current Jobs'!$W$11:$W$510, MATCH($CN985, 'Current Jobs'!$T$11:$T$510, 0)), "")</f>
        <v/>
      </c>
      <c r="CQ985" s="17" t="str">
        <f t="shared" ca="1" si="178"/>
        <v/>
      </c>
      <c r="CR985" s="17" t="str">
        <f t="shared" ca="1" si="180"/>
        <v/>
      </c>
      <c r="CS985" s="17" t="str">
        <f t="shared" ca="1" si="176"/>
        <v/>
      </c>
      <c r="CT985" s="17" t="str">
        <f t="shared" ca="1" si="177"/>
        <v/>
      </c>
      <c r="CV985" s="118" t="str" cm="1">
        <f t="array" aca="1" ref="CV985" ca="1">IF($CN985&gt;$CV$6, "", IFERROR(INDEX($BO$4:$BV$4, $BN$4, MATCH($CK985, $BO$8:$BV$8, 0)), 0))</f>
        <v/>
      </c>
      <c r="CX985" s="118" t="str">
        <f t="shared" ca="1" si="182"/>
        <v/>
      </c>
    </row>
    <row r="986" spans="88:102" hidden="1" x14ac:dyDescent="0.25">
      <c r="CJ986" s="89">
        <f t="shared" ca="1" si="179"/>
        <v>45641</v>
      </c>
      <c r="CK986" s="17" t="str">
        <f t="shared" ca="1" si="181"/>
        <v>Sun</v>
      </c>
      <c r="CL986" s="118" cm="1">
        <f t="array" aca="1" ref="CL986" ca="1">IFERROR(INDEX($BO$6:$BV$6, $BN$6, MATCH($CK986, $BO$8:$BV$8, 0)), 0)</f>
        <v>0</v>
      </c>
      <c r="CN986" s="150">
        <f t="shared" ca="1" si="183"/>
        <v>5</v>
      </c>
      <c r="CO986" s="118">
        <f ca="1">SUMIF($CN$9:$CN986, $CN986, $CL$9:$CL$9)</f>
        <v>189.61458333333212</v>
      </c>
      <c r="CP986" s="140" t="str">
        <f ca="1">IFERROR(INDEX('Current Jobs'!$W$11:$W$510, MATCH($CN986, 'Current Jobs'!$T$11:$T$510, 0)), "")</f>
        <v/>
      </c>
      <c r="CQ986" s="17" t="str">
        <f t="shared" ca="1" si="178"/>
        <v/>
      </c>
      <c r="CR986" s="17" t="str">
        <f t="shared" ca="1" si="180"/>
        <v/>
      </c>
      <c r="CS986" s="17" t="str">
        <f t="shared" ca="1" si="176"/>
        <v/>
      </c>
      <c r="CT986" s="17" t="str">
        <f t="shared" ca="1" si="177"/>
        <v/>
      </c>
      <c r="CV986" s="118" t="str" cm="1">
        <f t="array" aca="1" ref="CV986" ca="1">IF($CN986&gt;$CV$6, "", IFERROR(INDEX($BO$4:$BV$4, $BN$4, MATCH($CK986, $BO$8:$BV$8, 0)), 0))</f>
        <v/>
      </c>
      <c r="CX986" s="118" t="str">
        <f t="shared" ca="1" si="182"/>
        <v/>
      </c>
    </row>
    <row r="987" spans="88:102" hidden="1" x14ac:dyDescent="0.25">
      <c r="CJ987" s="89">
        <f t="shared" ca="1" si="179"/>
        <v>45642</v>
      </c>
      <c r="CK987" s="17" t="str">
        <f t="shared" ca="1" si="181"/>
        <v>Mon</v>
      </c>
      <c r="CL987" s="118" cm="1">
        <f t="array" aca="1" ref="CL987" ca="1">IFERROR(INDEX($BO$6:$BV$6, $BN$6, MATCH($CK987, $BO$8:$BV$8, 0)), 0)</f>
        <v>0.28385416666666663</v>
      </c>
      <c r="CN987" s="150">
        <f t="shared" ca="1" si="183"/>
        <v>5</v>
      </c>
      <c r="CO987" s="118">
        <f ca="1">SUMIF($CN$9:$CN987, $CN987, $CL$9:$CL$9)</f>
        <v>189.89843749999878</v>
      </c>
      <c r="CP987" s="140" t="str">
        <f ca="1">IFERROR(INDEX('Current Jobs'!$W$11:$W$510, MATCH($CN987, 'Current Jobs'!$T$11:$T$510, 0)), "")</f>
        <v/>
      </c>
      <c r="CQ987" s="17" t="str">
        <f t="shared" ca="1" si="178"/>
        <v/>
      </c>
      <c r="CR987" s="17" t="str">
        <f t="shared" ca="1" si="180"/>
        <v/>
      </c>
      <c r="CS987" s="17" t="str">
        <f t="shared" ca="1" si="176"/>
        <v/>
      </c>
      <c r="CT987" s="17" t="str">
        <f t="shared" ca="1" si="177"/>
        <v/>
      </c>
      <c r="CV987" s="118" t="str" cm="1">
        <f t="array" aca="1" ref="CV987" ca="1">IF($CN987&gt;$CV$6, "", IFERROR(INDEX($BO$4:$BV$4, $BN$4, MATCH($CK987, $BO$8:$BV$8, 0)), 0))</f>
        <v/>
      </c>
      <c r="CX987" s="118" t="str">
        <f t="shared" ca="1" si="182"/>
        <v/>
      </c>
    </row>
    <row r="988" spans="88:102" hidden="1" x14ac:dyDescent="0.25">
      <c r="CJ988" s="89">
        <f t="shared" ca="1" si="179"/>
        <v>45643</v>
      </c>
      <c r="CK988" s="17" t="str">
        <f t="shared" ca="1" si="181"/>
        <v>Tue</v>
      </c>
      <c r="CL988" s="118" cm="1">
        <f t="array" aca="1" ref="CL988" ca="1">IFERROR(INDEX($BO$6:$BV$6, $BN$6, MATCH($CK988, $BO$8:$BV$8, 0)), 0)</f>
        <v>0.28385416666666663</v>
      </c>
      <c r="CN988" s="150">
        <f t="shared" ca="1" si="183"/>
        <v>5</v>
      </c>
      <c r="CO988" s="118">
        <f ca="1">SUMIF($CN$9:$CN988, $CN988, $CL$9:$CL$9)</f>
        <v>190.18229166666544</v>
      </c>
      <c r="CP988" s="140" t="str">
        <f ca="1">IFERROR(INDEX('Current Jobs'!$W$11:$W$510, MATCH($CN988, 'Current Jobs'!$T$11:$T$510, 0)), "")</f>
        <v/>
      </c>
      <c r="CQ988" s="17" t="str">
        <f t="shared" ca="1" si="178"/>
        <v/>
      </c>
      <c r="CR988" s="17" t="str">
        <f t="shared" ca="1" si="180"/>
        <v/>
      </c>
      <c r="CS988" s="17" t="str">
        <f t="shared" ca="1" si="176"/>
        <v/>
      </c>
      <c r="CT988" s="17" t="str">
        <f t="shared" ca="1" si="177"/>
        <v/>
      </c>
      <c r="CV988" s="118" t="str" cm="1">
        <f t="array" aca="1" ref="CV988" ca="1">IF($CN988&gt;$CV$6, "", IFERROR(INDEX($BO$4:$BV$4, $BN$4, MATCH($CK988, $BO$8:$BV$8, 0)), 0))</f>
        <v/>
      </c>
      <c r="CX988" s="118" t="str">
        <f t="shared" ca="1" si="182"/>
        <v/>
      </c>
    </row>
    <row r="989" spans="88:102" hidden="1" x14ac:dyDescent="0.25">
      <c r="CJ989" s="89">
        <f t="shared" ca="1" si="179"/>
        <v>45644</v>
      </c>
      <c r="CK989" s="17" t="str">
        <f t="shared" ca="1" si="181"/>
        <v>Wed</v>
      </c>
      <c r="CL989" s="118" cm="1">
        <f t="array" aca="1" ref="CL989" ca="1">IFERROR(INDEX($BO$6:$BV$6, $BN$6, MATCH($CK989, $BO$8:$BV$8, 0)), 0)</f>
        <v>0.28385416666666663</v>
      </c>
      <c r="CN989" s="150">
        <f t="shared" ca="1" si="183"/>
        <v>5</v>
      </c>
      <c r="CO989" s="118">
        <f ca="1">SUMIF($CN$9:$CN989, $CN989, $CL$9:$CL$9)</f>
        <v>190.46614583333209</v>
      </c>
      <c r="CP989" s="140" t="str">
        <f ca="1">IFERROR(INDEX('Current Jobs'!$W$11:$W$510, MATCH($CN989, 'Current Jobs'!$T$11:$T$510, 0)), "")</f>
        <v/>
      </c>
      <c r="CQ989" s="17" t="str">
        <f t="shared" ca="1" si="178"/>
        <v/>
      </c>
      <c r="CR989" s="17" t="str">
        <f t="shared" ca="1" si="180"/>
        <v/>
      </c>
      <c r="CS989" s="17" t="str">
        <f t="shared" ca="1" si="176"/>
        <v/>
      </c>
      <c r="CT989" s="17" t="str">
        <f t="shared" ca="1" si="177"/>
        <v/>
      </c>
      <c r="CV989" s="118" t="str" cm="1">
        <f t="array" aca="1" ref="CV989" ca="1">IF($CN989&gt;$CV$6, "", IFERROR(INDEX($BO$4:$BV$4, $BN$4, MATCH($CK989, $BO$8:$BV$8, 0)), 0))</f>
        <v/>
      </c>
      <c r="CX989" s="118" t="str">
        <f t="shared" ca="1" si="182"/>
        <v/>
      </c>
    </row>
    <row r="990" spans="88:102" hidden="1" x14ac:dyDescent="0.25">
      <c r="CJ990" s="89">
        <f t="shared" ca="1" si="179"/>
        <v>45645</v>
      </c>
      <c r="CK990" s="17" t="str">
        <f t="shared" ca="1" si="181"/>
        <v>Thu</v>
      </c>
      <c r="CL990" s="118" cm="1">
        <f t="array" aca="1" ref="CL990" ca="1">IFERROR(INDEX($BO$6:$BV$6, $BN$6, MATCH($CK990, $BO$8:$BV$8, 0)), 0)</f>
        <v>0.28385416666666663</v>
      </c>
      <c r="CN990" s="150">
        <f t="shared" ca="1" si="183"/>
        <v>5</v>
      </c>
      <c r="CO990" s="118">
        <f ca="1">SUMIF($CN$9:$CN990, $CN990, $CL$9:$CL$9)</f>
        <v>190.74999999999875</v>
      </c>
      <c r="CP990" s="140" t="str">
        <f ca="1">IFERROR(INDEX('Current Jobs'!$W$11:$W$510, MATCH($CN990, 'Current Jobs'!$T$11:$T$510, 0)), "")</f>
        <v/>
      </c>
      <c r="CQ990" s="17" t="str">
        <f t="shared" ca="1" si="178"/>
        <v/>
      </c>
      <c r="CR990" s="17" t="str">
        <f t="shared" ca="1" si="180"/>
        <v/>
      </c>
      <c r="CS990" s="17" t="str">
        <f t="shared" ca="1" si="176"/>
        <v/>
      </c>
      <c r="CT990" s="17" t="str">
        <f t="shared" ca="1" si="177"/>
        <v/>
      </c>
      <c r="CV990" s="118" t="str" cm="1">
        <f t="array" aca="1" ref="CV990" ca="1">IF($CN990&gt;$CV$6, "", IFERROR(INDEX($BO$4:$BV$4, $BN$4, MATCH($CK990, $BO$8:$BV$8, 0)), 0))</f>
        <v/>
      </c>
      <c r="CX990" s="118" t="str">
        <f t="shared" ca="1" si="182"/>
        <v/>
      </c>
    </row>
    <row r="991" spans="88:102" hidden="1" x14ac:dyDescent="0.25">
      <c r="CJ991" s="89">
        <f t="shared" ca="1" si="179"/>
        <v>45646</v>
      </c>
      <c r="CK991" s="17" t="str">
        <f t="shared" ca="1" si="181"/>
        <v>Fri</v>
      </c>
      <c r="CL991" s="118" cm="1">
        <f t="array" aca="1" ref="CL991" ca="1">IFERROR(INDEX($BO$6:$BV$6, $BN$6, MATCH($CK991, $BO$8:$BV$8, 0)), 0)</f>
        <v>0.28385416666666663</v>
      </c>
      <c r="CN991" s="150">
        <f t="shared" ca="1" si="183"/>
        <v>5</v>
      </c>
      <c r="CO991" s="118">
        <f ca="1">SUMIF($CN$9:$CN991, $CN991, $CL$9:$CL$9)</f>
        <v>191.03385416666541</v>
      </c>
      <c r="CP991" s="140" t="str">
        <f ca="1">IFERROR(INDEX('Current Jobs'!$W$11:$W$510, MATCH($CN991, 'Current Jobs'!$T$11:$T$510, 0)), "")</f>
        <v/>
      </c>
      <c r="CQ991" s="17" t="str">
        <f t="shared" ca="1" si="178"/>
        <v/>
      </c>
      <c r="CR991" s="17" t="str">
        <f t="shared" ca="1" si="180"/>
        <v/>
      </c>
      <c r="CS991" s="17" t="str">
        <f t="shared" ca="1" si="176"/>
        <v/>
      </c>
      <c r="CT991" s="17" t="str">
        <f t="shared" ca="1" si="177"/>
        <v/>
      </c>
      <c r="CV991" s="118" t="str" cm="1">
        <f t="array" aca="1" ref="CV991" ca="1">IF($CN991&gt;$CV$6, "", IFERROR(INDEX($BO$4:$BV$4, $BN$4, MATCH($CK991, $BO$8:$BV$8, 0)), 0))</f>
        <v/>
      </c>
      <c r="CX991" s="118" t="str">
        <f t="shared" ca="1" si="182"/>
        <v/>
      </c>
    </row>
    <row r="992" spans="88:102" hidden="1" x14ac:dyDescent="0.25">
      <c r="CJ992" s="89">
        <f t="shared" ca="1" si="179"/>
        <v>45647</v>
      </c>
      <c r="CK992" s="17" t="str">
        <f t="shared" ca="1" si="181"/>
        <v>Sat</v>
      </c>
      <c r="CL992" s="118" cm="1">
        <f t="array" aca="1" ref="CL992" ca="1">IFERROR(INDEX($BO$6:$BV$6, $BN$6, MATCH($CK992, $BO$8:$BV$8, 0)), 0)</f>
        <v>0</v>
      </c>
      <c r="CN992" s="150">
        <f t="shared" ca="1" si="183"/>
        <v>5</v>
      </c>
      <c r="CO992" s="118">
        <f ca="1">SUMIF($CN$9:$CN992, $CN992, $CL$9:$CL$9)</f>
        <v>191.03385416666541</v>
      </c>
      <c r="CP992" s="140" t="str">
        <f ca="1">IFERROR(INDEX('Current Jobs'!$W$11:$W$510, MATCH($CN992, 'Current Jobs'!$T$11:$T$510, 0)), "")</f>
        <v/>
      </c>
      <c r="CQ992" s="17" t="str">
        <f t="shared" ca="1" si="178"/>
        <v/>
      </c>
      <c r="CR992" s="17" t="str">
        <f t="shared" ca="1" si="180"/>
        <v/>
      </c>
      <c r="CS992" s="17" t="str">
        <f t="shared" ca="1" si="176"/>
        <v/>
      </c>
      <c r="CT992" s="17" t="str">
        <f t="shared" ca="1" si="177"/>
        <v/>
      </c>
      <c r="CV992" s="118" t="str" cm="1">
        <f t="array" aca="1" ref="CV992" ca="1">IF($CN992&gt;$CV$6, "", IFERROR(INDEX($BO$4:$BV$4, $BN$4, MATCH($CK992, $BO$8:$BV$8, 0)), 0))</f>
        <v/>
      </c>
      <c r="CX992" s="118" t="str">
        <f t="shared" ca="1" si="182"/>
        <v/>
      </c>
    </row>
    <row r="993" spans="88:102" hidden="1" x14ac:dyDescent="0.25">
      <c r="CJ993" s="89">
        <f t="shared" ca="1" si="179"/>
        <v>45648</v>
      </c>
      <c r="CK993" s="17" t="str">
        <f t="shared" ca="1" si="181"/>
        <v>Sun</v>
      </c>
      <c r="CL993" s="118" cm="1">
        <f t="array" aca="1" ref="CL993" ca="1">IFERROR(INDEX($BO$6:$BV$6, $BN$6, MATCH($CK993, $BO$8:$BV$8, 0)), 0)</f>
        <v>0</v>
      </c>
      <c r="CN993" s="150">
        <f t="shared" ca="1" si="183"/>
        <v>5</v>
      </c>
      <c r="CO993" s="118">
        <f ca="1">SUMIF($CN$9:$CN993, $CN993, $CL$9:$CL$9)</f>
        <v>191.03385416666541</v>
      </c>
      <c r="CP993" s="140" t="str">
        <f ca="1">IFERROR(INDEX('Current Jobs'!$W$11:$W$510, MATCH($CN993, 'Current Jobs'!$T$11:$T$510, 0)), "")</f>
        <v/>
      </c>
      <c r="CQ993" s="17" t="str">
        <f t="shared" ca="1" si="178"/>
        <v/>
      </c>
      <c r="CR993" s="17" t="str">
        <f t="shared" ca="1" si="180"/>
        <v/>
      </c>
      <c r="CS993" s="17" t="str">
        <f t="shared" ca="1" si="176"/>
        <v/>
      </c>
      <c r="CT993" s="17" t="str">
        <f t="shared" ca="1" si="177"/>
        <v/>
      </c>
      <c r="CV993" s="118" t="str" cm="1">
        <f t="array" aca="1" ref="CV993" ca="1">IF($CN993&gt;$CV$6, "", IFERROR(INDEX($BO$4:$BV$4, $BN$4, MATCH($CK993, $BO$8:$BV$8, 0)), 0))</f>
        <v/>
      </c>
      <c r="CX993" s="118" t="str">
        <f t="shared" ca="1" si="182"/>
        <v/>
      </c>
    </row>
    <row r="994" spans="88:102" hidden="1" x14ac:dyDescent="0.25">
      <c r="CJ994" s="89">
        <f t="shared" ca="1" si="179"/>
        <v>45649</v>
      </c>
      <c r="CK994" s="17" t="str">
        <f t="shared" ca="1" si="181"/>
        <v>Mon</v>
      </c>
      <c r="CL994" s="118" cm="1">
        <f t="array" aca="1" ref="CL994" ca="1">IFERROR(INDEX($BO$6:$BV$6, $BN$6, MATCH($CK994, $BO$8:$BV$8, 0)), 0)</f>
        <v>0.28385416666666663</v>
      </c>
      <c r="CN994" s="150">
        <f t="shared" ca="1" si="183"/>
        <v>5</v>
      </c>
      <c r="CO994" s="118">
        <f ca="1">SUMIF($CN$9:$CN994, $CN994, $CL$9:$CL$9)</f>
        <v>191.31770833333206</v>
      </c>
      <c r="CP994" s="140" t="str">
        <f ca="1">IFERROR(INDEX('Current Jobs'!$W$11:$W$510, MATCH($CN994, 'Current Jobs'!$T$11:$T$510, 0)), "")</f>
        <v/>
      </c>
      <c r="CQ994" s="17" t="str">
        <f t="shared" ca="1" si="178"/>
        <v/>
      </c>
      <c r="CR994" s="17" t="str">
        <f t="shared" ca="1" si="180"/>
        <v/>
      </c>
      <c r="CS994" s="17" t="str">
        <f t="shared" ca="1" si="176"/>
        <v/>
      </c>
      <c r="CT994" s="17" t="str">
        <f t="shared" ca="1" si="177"/>
        <v/>
      </c>
      <c r="CV994" s="118" t="str" cm="1">
        <f t="array" aca="1" ref="CV994" ca="1">IF($CN994&gt;$CV$6, "", IFERROR(INDEX($BO$4:$BV$4, $BN$4, MATCH($CK994, $BO$8:$BV$8, 0)), 0))</f>
        <v/>
      </c>
      <c r="CX994" s="118" t="str">
        <f t="shared" ca="1" si="182"/>
        <v/>
      </c>
    </row>
    <row r="995" spans="88:102" hidden="1" x14ac:dyDescent="0.25">
      <c r="CJ995" s="89">
        <f t="shared" ca="1" si="179"/>
        <v>45650</v>
      </c>
      <c r="CK995" s="17" t="str">
        <f t="shared" ca="1" si="181"/>
        <v>Tue</v>
      </c>
      <c r="CL995" s="118" cm="1">
        <f t="array" aca="1" ref="CL995" ca="1">IFERROR(INDEX($BO$6:$BV$6, $BN$6, MATCH($CK995, $BO$8:$BV$8, 0)), 0)</f>
        <v>0.28385416666666663</v>
      </c>
      <c r="CN995" s="150">
        <f t="shared" ca="1" si="183"/>
        <v>5</v>
      </c>
      <c r="CO995" s="118">
        <f ca="1">SUMIF($CN$9:$CN995, $CN995, $CL$9:$CL$9)</f>
        <v>191.60156249999872</v>
      </c>
      <c r="CP995" s="140" t="str">
        <f ca="1">IFERROR(INDEX('Current Jobs'!$W$11:$W$510, MATCH($CN995, 'Current Jobs'!$T$11:$T$510, 0)), "")</f>
        <v/>
      </c>
      <c r="CQ995" s="17" t="str">
        <f t="shared" ca="1" si="178"/>
        <v/>
      </c>
      <c r="CR995" s="17" t="str">
        <f t="shared" ca="1" si="180"/>
        <v/>
      </c>
      <c r="CS995" s="17" t="str">
        <f t="shared" ref="CS995:CS1058" ca="1" si="184">IF(CQ995="", "", CONCATENATE($CN995, " - ", CQ995))</f>
        <v/>
      </c>
      <c r="CT995" s="17" t="str">
        <f t="shared" ref="CT995:CT1058" ca="1" si="185">IF(CR995="", "", CONCATENATE($CN995, " - ", CR995))</f>
        <v/>
      </c>
      <c r="CV995" s="118" t="str" cm="1">
        <f t="array" aca="1" ref="CV995" ca="1">IF($CN995&gt;$CV$6, "", IFERROR(INDEX($BO$4:$BV$4, $BN$4, MATCH($CK995, $BO$8:$BV$8, 0)), 0))</f>
        <v/>
      </c>
      <c r="CX995" s="118" t="str">
        <f t="shared" ca="1" si="182"/>
        <v/>
      </c>
    </row>
    <row r="996" spans="88:102" hidden="1" x14ac:dyDescent="0.25">
      <c r="CJ996" s="89">
        <f t="shared" ca="1" si="179"/>
        <v>45651</v>
      </c>
      <c r="CK996" s="17" t="str">
        <f t="shared" ca="1" si="181"/>
        <v>Bank Hol</v>
      </c>
      <c r="CL996" s="118" cm="1">
        <f t="array" aca="1" ref="CL996" ca="1">IFERROR(INDEX($BO$6:$BV$6, $BN$6, MATCH($CK996, $BO$8:$BV$8, 0)), 0)</f>
        <v>0</v>
      </c>
      <c r="CN996" s="150">
        <f t="shared" ca="1" si="183"/>
        <v>5</v>
      </c>
      <c r="CO996" s="118">
        <f ca="1">SUMIF($CN$9:$CN996, $CN996, $CL$9:$CL$9)</f>
        <v>191.60156249999872</v>
      </c>
      <c r="CP996" s="140" t="str">
        <f ca="1">IFERROR(INDEX('Current Jobs'!$W$11:$W$510, MATCH($CN996, 'Current Jobs'!$T$11:$T$510, 0)), "")</f>
        <v/>
      </c>
      <c r="CQ996" s="17" t="str">
        <f t="shared" ca="1" si="178"/>
        <v/>
      </c>
      <c r="CR996" s="17" t="str">
        <f t="shared" ca="1" si="180"/>
        <v/>
      </c>
      <c r="CS996" s="17" t="str">
        <f t="shared" ca="1" si="184"/>
        <v/>
      </c>
      <c r="CT996" s="17" t="str">
        <f t="shared" ca="1" si="185"/>
        <v/>
      </c>
      <c r="CV996" s="118" t="str" cm="1">
        <f t="array" aca="1" ref="CV996" ca="1">IF($CN996&gt;$CV$6, "", IFERROR(INDEX($BO$4:$BV$4, $BN$4, MATCH($CK996, $BO$8:$BV$8, 0)), 0))</f>
        <v/>
      </c>
      <c r="CX996" s="118" t="str">
        <f t="shared" ca="1" si="182"/>
        <v/>
      </c>
    </row>
    <row r="997" spans="88:102" hidden="1" x14ac:dyDescent="0.25">
      <c r="CJ997" s="89">
        <f t="shared" ca="1" si="179"/>
        <v>45652</v>
      </c>
      <c r="CK997" s="17" t="str">
        <f t="shared" ca="1" si="181"/>
        <v>Bank Hol</v>
      </c>
      <c r="CL997" s="118" cm="1">
        <f t="array" aca="1" ref="CL997" ca="1">IFERROR(INDEX($BO$6:$BV$6, $BN$6, MATCH($CK997, $BO$8:$BV$8, 0)), 0)</f>
        <v>0</v>
      </c>
      <c r="CN997" s="150">
        <f t="shared" ca="1" si="183"/>
        <v>5</v>
      </c>
      <c r="CO997" s="118">
        <f ca="1">SUMIF($CN$9:$CN997, $CN997, $CL$9:$CL$9)</f>
        <v>191.60156249999872</v>
      </c>
      <c r="CP997" s="140" t="str">
        <f ca="1">IFERROR(INDEX('Current Jobs'!$W$11:$W$510, MATCH($CN997, 'Current Jobs'!$T$11:$T$510, 0)), "")</f>
        <v/>
      </c>
      <c r="CQ997" s="17" t="str">
        <f t="shared" ca="1" si="178"/>
        <v/>
      </c>
      <c r="CR997" s="17" t="str">
        <f t="shared" ca="1" si="180"/>
        <v/>
      </c>
      <c r="CS997" s="17" t="str">
        <f t="shared" ca="1" si="184"/>
        <v/>
      </c>
      <c r="CT997" s="17" t="str">
        <f t="shared" ca="1" si="185"/>
        <v/>
      </c>
      <c r="CV997" s="118" t="str" cm="1">
        <f t="array" aca="1" ref="CV997" ca="1">IF($CN997&gt;$CV$6, "", IFERROR(INDEX($BO$4:$BV$4, $BN$4, MATCH($CK997, $BO$8:$BV$8, 0)), 0))</f>
        <v/>
      </c>
      <c r="CX997" s="118" t="str">
        <f t="shared" ca="1" si="182"/>
        <v/>
      </c>
    </row>
    <row r="998" spans="88:102" hidden="1" x14ac:dyDescent="0.25">
      <c r="CJ998" s="89">
        <f t="shared" ca="1" si="179"/>
        <v>45653</v>
      </c>
      <c r="CK998" s="17" t="str">
        <f t="shared" ca="1" si="181"/>
        <v>Fri</v>
      </c>
      <c r="CL998" s="118" cm="1">
        <f t="array" aca="1" ref="CL998" ca="1">IFERROR(INDEX($BO$6:$BV$6, $BN$6, MATCH($CK998, $BO$8:$BV$8, 0)), 0)</f>
        <v>0.28385416666666663</v>
      </c>
      <c r="CN998" s="150">
        <f t="shared" ca="1" si="183"/>
        <v>5</v>
      </c>
      <c r="CO998" s="118">
        <f ca="1">SUMIF($CN$9:$CN998, $CN998, $CL$9:$CL$9)</f>
        <v>191.88541666666538</v>
      </c>
      <c r="CP998" s="140" t="str">
        <f ca="1">IFERROR(INDEX('Current Jobs'!$W$11:$W$510, MATCH($CN998, 'Current Jobs'!$T$11:$T$510, 0)), "")</f>
        <v/>
      </c>
      <c r="CQ998" s="17" t="str">
        <f t="shared" ca="1" si="178"/>
        <v/>
      </c>
      <c r="CR998" s="17" t="str">
        <f t="shared" ca="1" si="180"/>
        <v/>
      </c>
      <c r="CS998" s="17" t="str">
        <f t="shared" ca="1" si="184"/>
        <v/>
      </c>
      <c r="CT998" s="17" t="str">
        <f t="shared" ca="1" si="185"/>
        <v/>
      </c>
      <c r="CV998" s="118" t="str" cm="1">
        <f t="array" aca="1" ref="CV998" ca="1">IF($CN998&gt;$CV$6, "", IFERROR(INDEX($BO$4:$BV$4, $BN$4, MATCH($CK998, $BO$8:$BV$8, 0)), 0))</f>
        <v/>
      </c>
      <c r="CX998" s="118" t="str">
        <f t="shared" ca="1" si="182"/>
        <v/>
      </c>
    </row>
    <row r="999" spans="88:102" hidden="1" x14ac:dyDescent="0.25">
      <c r="CJ999" s="89">
        <f t="shared" ca="1" si="179"/>
        <v>45654</v>
      </c>
      <c r="CK999" s="17" t="str">
        <f t="shared" ca="1" si="181"/>
        <v>Sat</v>
      </c>
      <c r="CL999" s="118" cm="1">
        <f t="array" aca="1" ref="CL999" ca="1">IFERROR(INDEX($BO$6:$BV$6, $BN$6, MATCH($CK999, $BO$8:$BV$8, 0)), 0)</f>
        <v>0</v>
      </c>
      <c r="CN999" s="150">
        <f t="shared" ca="1" si="183"/>
        <v>5</v>
      </c>
      <c r="CO999" s="118">
        <f ca="1">SUMIF($CN$9:$CN999, $CN999, $CL$9:$CL$9)</f>
        <v>191.88541666666538</v>
      </c>
      <c r="CP999" s="140" t="str">
        <f ca="1">IFERROR(INDEX('Current Jobs'!$W$11:$W$510, MATCH($CN999, 'Current Jobs'!$T$11:$T$510, 0)), "")</f>
        <v/>
      </c>
      <c r="CQ999" s="17" t="str">
        <f t="shared" ca="1" si="178"/>
        <v/>
      </c>
      <c r="CR999" s="17" t="str">
        <f t="shared" ca="1" si="180"/>
        <v/>
      </c>
      <c r="CS999" s="17" t="str">
        <f t="shared" ca="1" si="184"/>
        <v/>
      </c>
      <c r="CT999" s="17" t="str">
        <f t="shared" ca="1" si="185"/>
        <v/>
      </c>
      <c r="CV999" s="118" t="str" cm="1">
        <f t="array" aca="1" ref="CV999" ca="1">IF($CN999&gt;$CV$6, "", IFERROR(INDEX($BO$4:$BV$4, $BN$4, MATCH($CK999, $BO$8:$BV$8, 0)), 0))</f>
        <v/>
      </c>
      <c r="CX999" s="118" t="str">
        <f t="shared" ca="1" si="182"/>
        <v/>
      </c>
    </row>
    <row r="1000" spans="88:102" hidden="1" x14ac:dyDescent="0.25">
      <c r="CJ1000" s="89">
        <f t="shared" ca="1" si="179"/>
        <v>45655</v>
      </c>
      <c r="CK1000" s="17" t="str">
        <f t="shared" ca="1" si="181"/>
        <v>Sun</v>
      </c>
      <c r="CL1000" s="118" cm="1">
        <f t="array" aca="1" ref="CL1000" ca="1">IFERROR(INDEX($BO$6:$BV$6, $BN$6, MATCH($CK1000, $BO$8:$BV$8, 0)), 0)</f>
        <v>0</v>
      </c>
      <c r="CN1000" s="150">
        <f t="shared" ca="1" si="183"/>
        <v>5</v>
      </c>
      <c r="CO1000" s="118">
        <f ca="1">SUMIF($CN$9:$CN1000, $CN1000, $CL$9:$CL$9)</f>
        <v>191.88541666666538</v>
      </c>
      <c r="CP1000" s="140" t="str">
        <f ca="1">IFERROR(INDEX('Current Jobs'!$W$11:$W$510, MATCH($CN1000, 'Current Jobs'!$T$11:$T$510, 0)), "")</f>
        <v/>
      </c>
      <c r="CQ1000" s="17" t="str">
        <f t="shared" ca="1" si="178"/>
        <v/>
      </c>
      <c r="CR1000" s="17" t="str">
        <f t="shared" ca="1" si="180"/>
        <v/>
      </c>
      <c r="CS1000" s="17" t="str">
        <f t="shared" ca="1" si="184"/>
        <v/>
      </c>
      <c r="CT1000" s="17" t="str">
        <f t="shared" ca="1" si="185"/>
        <v/>
      </c>
      <c r="CV1000" s="118" t="str" cm="1">
        <f t="array" aca="1" ref="CV1000" ca="1">IF($CN1000&gt;$CV$6, "", IFERROR(INDEX($BO$4:$BV$4, $BN$4, MATCH($CK1000, $BO$8:$BV$8, 0)), 0))</f>
        <v/>
      </c>
      <c r="CX1000" s="118" t="str">
        <f t="shared" ca="1" si="182"/>
        <v/>
      </c>
    </row>
    <row r="1001" spans="88:102" hidden="1" x14ac:dyDescent="0.25">
      <c r="CJ1001" s="89">
        <f t="shared" ca="1" si="179"/>
        <v>45656</v>
      </c>
      <c r="CK1001" s="17" t="str">
        <f t="shared" ca="1" si="181"/>
        <v>Mon</v>
      </c>
      <c r="CL1001" s="118" cm="1">
        <f t="array" aca="1" ref="CL1001" ca="1">IFERROR(INDEX($BO$6:$BV$6, $BN$6, MATCH($CK1001, $BO$8:$BV$8, 0)), 0)</f>
        <v>0.28385416666666663</v>
      </c>
      <c r="CN1001" s="150">
        <f t="shared" ca="1" si="183"/>
        <v>5</v>
      </c>
      <c r="CO1001" s="118">
        <f ca="1">SUMIF($CN$9:$CN1001, $CN1001, $CL$9:$CL$9)</f>
        <v>192.16927083333204</v>
      </c>
      <c r="CP1001" s="140" t="str">
        <f ca="1">IFERROR(INDEX('Current Jobs'!$W$11:$W$510, MATCH($CN1001, 'Current Jobs'!$T$11:$T$510, 0)), "")</f>
        <v/>
      </c>
      <c r="CQ1001" s="17" t="str">
        <f t="shared" ca="1" si="178"/>
        <v/>
      </c>
      <c r="CR1001" s="17" t="str">
        <f t="shared" ca="1" si="180"/>
        <v/>
      </c>
      <c r="CS1001" s="17" t="str">
        <f t="shared" ca="1" si="184"/>
        <v/>
      </c>
      <c r="CT1001" s="17" t="str">
        <f t="shared" ca="1" si="185"/>
        <v/>
      </c>
      <c r="CV1001" s="118" t="str" cm="1">
        <f t="array" aca="1" ref="CV1001" ca="1">IF($CN1001&gt;$CV$6, "", IFERROR(INDEX($BO$4:$BV$4, $BN$4, MATCH($CK1001, $BO$8:$BV$8, 0)), 0))</f>
        <v/>
      </c>
      <c r="CX1001" s="118" t="str">
        <f t="shared" ca="1" si="182"/>
        <v/>
      </c>
    </row>
    <row r="1002" spans="88:102" hidden="1" x14ac:dyDescent="0.25">
      <c r="CJ1002" s="89">
        <f t="shared" ca="1" si="179"/>
        <v>45657</v>
      </c>
      <c r="CK1002" s="17" t="str">
        <f t="shared" ca="1" si="181"/>
        <v>Tue</v>
      </c>
      <c r="CL1002" s="118" cm="1">
        <f t="array" aca="1" ref="CL1002" ca="1">IFERROR(INDEX($BO$6:$BV$6, $BN$6, MATCH($CK1002, $BO$8:$BV$8, 0)), 0)</f>
        <v>0.28385416666666663</v>
      </c>
      <c r="CN1002" s="150">
        <f t="shared" ca="1" si="183"/>
        <v>5</v>
      </c>
      <c r="CO1002" s="118">
        <f ca="1">SUMIF($CN$9:$CN1002, $CN1002, $CL$9:$CL$9)</f>
        <v>192.45312499999869</v>
      </c>
      <c r="CP1002" s="140" t="str">
        <f ca="1">IFERROR(INDEX('Current Jobs'!$W$11:$W$510, MATCH($CN1002, 'Current Jobs'!$T$11:$T$510, 0)), "")</f>
        <v/>
      </c>
      <c r="CQ1002" s="17" t="str">
        <f t="shared" ca="1" si="178"/>
        <v/>
      </c>
      <c r="CR1002" s="17" t="str">
        <f t="shared" ca="1" si="180"/>
        <v/>
      </c>
      <c r="CS1002" s="17" t="str">
        <f t="shared" ca="1" si="184"/>
        <v/>
      </c>
      <c r="CT1002" s="17" t="str">
        <f t="shared" ca="1" si="185"/>
        <v/>
      </c>
      <c r="CV1002" s="118" t="str" cm="1">
        <f t="array" aca="1" ref="CV1002" ca="1">IF($CN1002&gt;$CV$6, "", IFERROR(INDEX($BO$4:$BV$4, $BN$4, MATCH($CK1002, $BO$8:$BV$8, 0)), 0))</f>
        <v/>
      </c>
      <c r="CX1002" s="118" t="str">
        <f t="shared" ca="1" si="182"/>
        <v/>
      </c>
    </row>
    <row r="1003" spans="88:102" hidden="1" x14ac:dyDescent="0.25">
      <c r="CJ1003" s="89">
        <f t="shared" ca="1" si="179"/>
        <v>45658</v>
      </c>
      <c r="CK1003" s="17" t="str">
        <f t="shared" ca="1" si="181"/>
        <v>Bank Hol</v>
      </c>
      <c r="CL1003" s="118" cm="1">
        <f t="array" aca="1" ref="CL1003" ca="1">IFERROR(INDEX($BO$6:$BV$6, $BN$6, MATCH($CK1003, $BO$8:$BV$8, 0)), 0)</f>
        <v>0</v>
      </c>
      <c r="CN1003" s="150">
        <f t="shared" ca="1" si="183"/>
        <v>5</v>
      </c>
      <c r="CO1003" s="118">
        <f ca="1">SUMIF($CN$9:$CN1003, $CN1003, $CL$9:$CL$9)</f>
        <v>192.45312499999869</v>
      </c>
      <c r="CP1003" s="140" t="str">
        <f ca="1">IFERROR(INDEX('Current Jobs'!$W$11:$W$510, MATCH($CN1003, 'Current Jobs'!$T$11:$T$510, 0)), "")</f>
        <v/>
      </c>
      <c r="CQ1003" s="17" t="str">
        <f t="shared" ca="1" si="178"/>
        <v/>
      </c>
      <c r="CR1003" s="17" t="str">
        <f t="shared" ca="1" si="180"/>
        <v/>
      </c>
      <c r="CS1003" s="17" t="str">
        <f t="shared" ca="1" si="184"/>
        <v/>
      </c>
      <c r="CT1003" s="17" t="str">
        <f t="shared" ca="1" si="185"/>
        <v/>
      </c>
      <c r="CV1003" s="118" t="str" cm="1">
        <f t="array" aca="1" ref="CV1003" ca="1">IF($CN1003&gt;$CV$6, "", IFERROR(INDEX($BO$4:$BV$4, $BN$4, MATCH($CK1003, $BO$8:$BV$8, 0)), 0))</f>
        <v/>
      </c>
      <c r="CX1003" s="118" t="str">
        <f t="shared" ca="1" si="182"/>
        <v/>
      </c>
    </row>
    <row r="1004" spans="88:102" hidden="1" x14ac:dyDescent="0.25">
      <c r="CJ1004" s="89">
        <f t="shared" ca="1" si="179"/>
        <v>45659</v>
      </c>
      <c r="CK1004" s="17" t="str">
        <f t="shared" ca="1" si="181"/>
        <v>Thu</v>
      </c>
      <c r="CL1004" s="118" cm="1">
        <f t="array" aca="1" ref="CL1004" ca="1">IFERROR(INDEX($BO$6:$BV$6, $BN$6, MATCH($CK1004, $BO$8:$BV$8, 0)), 0)</f>
        <v>0.28385416666666663</v>
      </c>
      <c r="CN1004" s="150">
        <f t="shared" ca="1" si="183"/>
        <v>5</v>
      </c>
      <c r="CO1004" s="118">
        <f ca="1">SUMIF($CN$9:$CN1004, $CN1004, $CL$9:$CL$9)</f>
        <v>192.73697916666535</v>
      </c>
      <c r="CP1004" s="140" t="str">
        <f ca="1">IFERROR(INDEX('Current Jobs'!$W$11:$W$510, MATCH($CN1004, 'Current Jobs'!$T$11:$T$510, 0)), "")</f>
        <v/>
      </c>
      <c r="CQ1004" s="17" t="str">
        <f t="shared" ca="1" si="178"/>
        <v/>
      </c>
      <c r="CR1004" s="17" t="str">
        <f t="shared" ca="1" si="180"/>
        <v/>
      </c>
      <c r="CS1004" s="17" t="str">
        <f t="shared" ca="1" si="184"/>
        <v/>
      </c>
      <c r="CT1004" s="17" t="str">
        <f t="shared" ca="1" si="185"/>
        <v/>
      </c>
      <c r="CV1004" s="118" t="str" cm="1">
        <f t="array" aca="1" ref="CV1004" ca="1">IF($CN1004&gt;$CV$6, "", IFERROR(INDEX($BO$4:$BV$4, $BN$4, MATCH($CK1004, $BO$8:$BV$8, 0)), 0))</f>
        <v/>
      </c>
      <c r="CX1004" s="118" t="str">
        <f t="shared" ca="1" si="182"/>
        <v/>
      </c>
    </row>
    <row r="1005" spans="88:102" hidden="1" x14ac:dyDescent="0.25">
      <c r="CJ1005" s="89">
        <f t="shared" ca="1" si="179"/>
        <v>45660</v>
      </c>
      <c r="CK1005" s="17" t="str">
        <f t="shared" ca="1" si="181"/>
        <v>Fri</v>
      </c>
      <c r="CL1005" s="118" cm="1">
        <f t="array" aca="1" ref="CL1005" ca="1">IFERROR(INDEX($BO$6:$BV$6, $BN$6, MATCH($CK1005, $BO$8:$BV$8, 0)), 0)</f>
        <v>0.28385416666666663</v>
      </c>
      <c r="CN1005" s="150">
        <f t="shared" ca="1" si="183"/>
        <v>5</v>
      </c>
      <c r="CO1005" s="118">
        <f ca="1">SUMIF($CN$9:$CN1005, $CN1005, $CL$9:$CL$9)</f>
        <v>193.02083333333201</v>
      </c>
      <c r="CP1005" s="140" t="str">
        <f ca="1">IFERROR(INDEX('Current Jobs'!$W$11:$W$510, MATCH($CN1005, 'Current Jobs'!$T$11:$T$510, 0)), "")</f>
        <v/>
      </c>
      <c r="CQ1005" s="17" t="str">
        <f t="shared" ca="1" si="178"/>
        <v/>
      </c>
      <c r="CR1005" s="17" t="str">
        <f t="shared" ca="1" si="180"/>
        <v/>
      </c>
      <c r="CS1005" s="17" t="str">
        <f t="shared" ca="1" si="184"/>
        <v/>
      </c>
      <c r="CT1005" s="17" t="str">
        <f t="shared" ca="1" si="185"/>
        <v/>
      </c>
      <c r="CV1005" s="118" t="str" cm="1">
        <f t="array" aca="1" ref="CV1005" ca="1">IF($CN1005&gt;$CV$6, "", IFERROR(INDEX($BO$4:$BV$4, $BN$4, MATCH($CK1005, $BO$8:$BV$8, 0)), 0))</f>
        <v/>
      </c>
      <c r="CX1005" s="118" t="str">
        <f t="shared" ca="1" si="182"/>
        <v/>
      </c>
    </row>
    <row r="1006" spans="88:102" hidden="1" x14ac:dyDescent="0.25">
      <c r="CJ1006" s="89">
        <f t="shared" ca="1" si="179"/>
        <v>45661</v>
      </c>
      <c r="CK1006" s="17" t="str">
        <f t="shared" ca="1" si="181"/>
        <v>Sat</v>
      </c>
      <c r="CL1006" s="118" cm="1">
        <f t="array" aca="1" ref="CL1006" ca="1">IFERROR(INDEX($BO$6:$BV$6, $BN$6, MATCH($CK1006, $BO$8:$BV$8, 0)), 0)</f>
        <v>0</v>
      </c>
      <c r="CN1006" s="150">
        <f t="shared" ca="1" si="183"/>
        <v>5</v>
      </c>
      <c r="CO1006" s="118">
        <f ca="1">SUMIF($CN$9:$CN1006, $CN1006, $CL$9:$CL$9)</f>
        <v>193.02083333333201</v>
      </c>
      <c r="CP1006" s="140" t="str">
        <f ca="1">IFERROR(INDEX('Current Jobs'!$W$11:$W$510, MATCH($CN1006, 'Current Jobs'!$T$11:$T$510, 0)), "")</f>
        <v/>
      </c>
      <c r="CQ1006" s="17" t="str">
        <f t="shared" ca="1" si="178"/>
        <v/>
      </c>
      <c r="CR1006" s="17" t="str">
        <f t="shared" ca="1" si="180"/>
        <v/>
      </c>
      <c r="CS1006" s="17" t="str">
        <f t="shared" ca="1" si="184"/>
        <v/>
      </c>
      <c r="CT1006" s="17" t="str">
        <f t="shared" ca="1" si="185"/>
        <v/>
      </c>
      <c r="CV1006" s="118" t="str" cm="1">
        <f t="array" aca="1" ref="CV1006" ca="1">IF($CN1006&gt;$CV$6, "", IFERROR(INDEX($BO$4:$BV$4, $BN$4, MATCH($CK1006, $BO$8:$BV$8, 0)), 0))</f>
        <v/>
      </c>
      <c r="CX1006" s="118" t="str">
        <f t="shared" ca="1" si="182"/>
        <v/>
      </c>
    </row>
    <row r="1007" spans="88:102" hidden="1" x14ac:dyDescent="0.25">
      <c r="CJ1007" s="89">
        <f t="shared" ca="1" si="179"/>
        <v>45662</v>
      </c>
      <c r="CK1007" s="17" t="str">
        <f t="shared" ca="1" si="181"/>
        <v>Sun</v>
      </c>
      <c r="CL1007" s="118" cm="1">
        <f t="array" aca="1" ref="CL1007" ca="1">IFERROR(INDEX($BO$6:$BV$6, $BN$6, MATCH($CK1007, $BO$8:$BV$8, 0)), 0)</f>
        <v>0</v>
      </c>
      <c r="CN1007" s="150">
        <f t="shared" ca="1" si="183"/>
        <v>5</v>
      </c>
      <c r="CO1007" s="118">
        <f ca="1">SUMIF($CN$9:$CN1007, $CN1007, $CL$9:$CL$9)</f>
        <v>193.02083333333201</v>
      </c>
      <c r="CP1007" s="140" t="str">
        <f ca="1">IFERROR(INDEX('Current Jobs'!$W$11:$W$510, MATCH($CN1007, 'Current Jobs'!$T$11:$T$510, 0)), "")</f>
        <v/>
      </c>
      <c r="CQ1007" s="17" t="str">
        <f t="shared" ca="1" si="178"/>
        <v/>
      </c>
      <c r="CR1007" s="17" t="str">
        <f t="shared" ca="1" si="180"/>
        <v/>
      </c>
      <c r="CS1007" s="17" t="str">
        <f t="shared" ca="1" si="184"/>
        <v/>
      </c>
      <c r="CT1007" s="17" t="str">
        <f t="shared" ca="1" si="185"/>
        <v/>
      </c>
      <c r="CV1007" s="118" t="str" cm="1">
        <f t="array" aca="1" ref="CV1007" ca="1">IF($CN1007&gt;$CV$6, "", IFERROR(INDEX($BO$4:$BV$4, $BN$4, MATCH($CK1007, $BO$8:$BV$8, 0)), 0))</f>
        <v/>
      </c>
      <c r="CX1007" s="118" t="str">
        <f t="shared" ca="1" si="182"/>
        <v/>
      </c>
    </row>
    <row r="1008" spans="88:102" hidden="1" x14ac:dyDescent="0.25">
      <c r="CJ1008" s="89">
        <f t="shared" ca="1" si="179"/>
        <v>45663</v>
      </c>
      <c r="CK1008" s="17" t="str">
        <f t="shared" ca="1" si="181"/>
        <v>Mon</v>
      </c>
      <c r="CL1008" s="118" cm="1">
        <f t="array" aca="1" ref="CL1008" ca="1">IFERROR(INDEX($BO$6:$BV$6, $BN$6, MATCH($CK1008, $BO$8:$BV$8, 0)), 0)</f>
        <v>0.28385416666666663</v>
      </c>
      <c r="CN1008" s="150">
        <f t="shared" ca="1" si="183"/>
        <v>5</v>
      </c>
      <c r="CO1008" s="118">
        <f ca="1">SUMIF($CN$9:$CN1008, $CN1008, $CL$9:$CL$9)</f>
        <v>193.30468749999866</v>
      </c>
      <c r="CP1008" s="140" t="str">
        <f ca="1">IFERROR(INDEX('Current Jobs'!$W$11:$W$510, MATCH($CN1008, 'Current Jobs'!$T$11:$T$510, 0)), "")</f>
        <v/>
      </c>
      <c r="CQ1008" s="17" t="str">
        <f t="shared" ca="1" si="178"/>
        <v/>
      </c>
      <c r="CR1008" s="17" t="str">
        <f t="shared" ca="1" si="180"/>
        <v/>
      </c>
      <c r="CS1008" s="17" t="str">
        <f t="shared" ca="1" si="184"/>
        <v/>
      </c>
      <c r="CT1008" s="17" t="str">
        <f t="shared" ca="1" si="185"/>
        <v/>
      </c>
      <c r="CV1008" s="118" t="str" cm="1">
        <f t="array" aca="1" ref="CV1008" ca="1">IF($CN1008&gt;$CV$6, "", IFERROR(INDEX($BO$4:$BV$4, $BN$4, MATCH($CK1008, $BO$8:$BV$8, 0)), 0))</f>
        <v/>
      </c>
      <c r="CX1008" s="118" t="str">
        <f t="shared" ca="1" si="182"/>
        <v/>
      </c>
    </row>
    <row r="1009" spans="88:102" hidden="1" x14ac:dyDescent="0.25">
      <c r="CJ1009" s="89">
        <f t="shared" ca="1" si="179"/>
        <v>45664</v>
      </c>
      <c r="CK1009" s="17" t="str">
        <f t="shared" ca="1" si="181"/>
        <v>Tue</v>
      </c>
      <c r="CL1009" s="118" cm="1">
        <f t="array" aca="1" ref="CL1009" ca="1">IFERROR(INDEX($BO$6:$BV$6, $BN$6, MATCH($CK1009, $BO$8:$BV$8, 0)), 0)</f>
        <v>0.28385416666666663</v>
      </c>
      <c r="CN1009" s="150">
        <f t="shared" ca="1" si="183"/>
        <v>5</v>
      </c>
      <c r="CO1009" s="118">
        <f ca="1">SUMIF($CN$9:$CN1009, $CN1009, $CL$9:$CL$9)</f>
        <v>193.58854166666532</v>
      </c>
      <c r="CP1009" s="140" t="str">
        <f ca="1">IFERROR(INDEX('Current Jobs'!$W$11:$W$510, MATCH($CN1009, 'Current Jobs'!$T$11:$T$510, 0)), "")</f>
        <v/>
      </c>
      <c r="CQ1009" s="17" t="str">
        <f t="shared" ca="1" si="178"/>
        <v/>
      </c>
      <c r="CR1009" s="17" t="str">
        <f t="shared" ca="1" si="180"/>
        <v/>
      </c>
      <c r="CS1009" s="17" t="str">
        <f t="shared" ca="1" si="184"/>
        <v/>
      </c>
      <c r="CT1009" s="17" t="str">
        <f t="shared" ca="1" si="185"/>
        <v/>
      </c>
      <c r="CV1009" s="118" t="str" cm="1">
        <f t="array" aca="1" ref="CV1009" ca="1">IF($CN1009&gt;$CV$6, "", IFERROR(INDEX($BO$4:$BV$4, $BN$4, MATCH($CK1009, $BO$8:$BV$8, 0)), 0))</f>
        <v/>
      </c>
      <c r="CX1009" s="118" t="str">
        <f t="shared" ca="1" si="182"/>
        <v/>
      </c>
    </row>
    <row r="1010" spans="88:102" hidden="1" x14ac:dyDescent="0.25">
      <c r="CJ1010" s="89">
        <f t="shared" ca="1" si="179"/>
        <v>45665</v>
      </c>
      <c r="CK1010" s="17" t="str">
        <f t="shared" ca="1" si="181"/>
        <v>Wed</v>
      </c>
      <c r="CL1010" s="118" cm="1">
        <f t="array" aca="1" ref="CL1010" ca="1">IFERROR(INDEX($BO$6:$BV$6, $BN$6, MATCH($CK1010, $BO$8:$BV$8, 0)), 0)</f>
        <v>0.28385416666666663</v>
      </c>
      <c r="CN1010" s="150">
        <f t="shared" ca="1" si="183"/>
        <v>5</v>
      </c>
      <c r="CO1010" s="118">
        <f ca="1">SUMIF($CN$9:$CN1010, $CN1010, $CL$9:$CL$9)</f>
        <v>193.87239583333198</v>
      </c>
      <c r="CP1010" s="140" t="str">
        <f ca="1">IFERROR(INDEX('Current Jobs'!$W$11:$W$510, MATCH($CN1010, 'Current Jobs'!$T$11:$T$510, 0)), "")</f>
        <v/>
      </c>
      <c r="CQ1010" s="17" t="str">
        <f t="shared" ca="1" si="178"/>
        <v/>
      </c>
      <c r="CR1010" s="17" t="str">
        <f t="shared" ca="1" si="180"/>
        <v/>
      </c>
      <c r="CS1010" s="17" t="str">
        <f t="shared" ca="1" si="184"/>
        <v/>
      </c>
      <c r="CT1010" s="17" t="str">
        <f t="shared" ca="1" si="185"/>
        <v/>
      </c>
      <c r="CV1010" s="118" t="str" cm="1">
        <f t="array" aca="1" ref="CV1010" ca="1">IF($CN1010&gt;$CV$6, "", IFERROR(INDEX($BO$4:$BV$4, $BN$4, MATCH($CK1010, $BO$8:$BV$8, 0)), 0))</f>
        <v/>
      </c>
      <c r="CX1010" s="118" t="str">
        <f t="shared" ca="1" si="182"/>
        <v/>
      </c>
    </row>
    <row r="1011" spans="88:102" hidden="1" x14ac:dyDescent="0.25">
      <c r="CJ1011" s="89">
        <f t="shared" ca="1" si="179"/>
        <v>45666</v>
      </c>
      <c r="CK1011" s="17" t="str">
        <f t="shared" ca="1" si="181"/>
        <v>Thu</v>
      </c>
      <c r="CL1011" s="118" cm="1">
        <f t="array" aca="1" ref="CL1011" ca="1">IFERROR(INDEX($BO$6:$BV$6, $BN$6, MATCH($CK1011, $BO$8:$BV$8, 0)), 0)</f>
        <v>0.28385416666666663</v>
      </c>
      <c r="CN1011" s="150">
        <f t="shared" ca="1" si="183"/>
        <v>5</v>
      </c>
      <c r="CO1011" s="118">
        <f ca="1">SUMIF($CN$9:$CN1011, $CN1011, $CL$9:$CL$9)</f>
        <v>194.15624999999864</v>
      </c>
      <c r="CP1011" s="140" t="str">
        <f ca="1">IFERROR(INDEX('Current Jobs'!$W$11:$W$510, MATCH($CN1011, 'Current Jobs'!$T$11:$T$510, 0)), "")</f>
        <v/>
      </c>
      <c r="CQ1011" s="17" t="str">
        <f t="shared" ca="1" si="178"/>
        <v/>
      </c>
      <c r="CR1011" s="17" t="str">
        <f t="shared" ca="1" si="180"/>
        <v/>
      </c>
      <c r="CS1011" s="17" t="str">
        <f t="shared" ca="1" si="184"/>
        <v/>
      </c>
      <c r="CT1011" s="17" t="str">
        <f t="shared" ca="1" si="185"/>
        <v/>
      </c>
      <c r="CV1011" s="118" t="str" cm="1">
        <f t="array" aca="1" ref="CV1011" ca="1">IF($CN1011&gt;$CV$6, "", IFERROR(INDEX($BO$4:$BV$4, $BN$4, MATCH($CK1011, $BO$8:$BV$8, 0)), 0))</f>
        <v/>
      </c>
      <c r="CX1011" s="118" t="str">
        <f t="shared" ca="1" si="182"/>
        <v/>
      </c>
    </row>
    <row r="1012" spans="88:102" hidden="1" x14ac:dyDescent="0.25">
      <c r="CJ1012" s="89">
        <f t="shared" ca="1" si="179"/>
        <v>45667</v>
      </c>
      <c r="CK1012" s="17" t="str">
        <f t="shared" ca="1" si="181"/>
        <v>Fri</v>
      </c>
      <c r="CL1012" s="118" cm="1">
        <f t="array" aca="1" ref="CL1012" ca="1">IFERROR(INDEX($BO$6:$BV$6, $BN$6, MATCH($CK1012, $BO$8:$BV$8, 0)), 0)</f>
        <v>0.28385416666666663</v>
      </c>
      <c r="CN1012" s="150">
        <f t="shared" ca="1" si="183"/>
        <v>5</v>
      </c>
      <c r="CO1012" s="118">
        <f ca="1">SUMIF($CN$9:$CN1012, $CN1012, $CL$9:$CL$9)</f>
        <v>194.44010416666529</v>
      </c>
      <c r="CP1012" s="140" t="str">
        <f ca="1">IFERROR(INDEX('Current Jobs'!$W$11:$W$510, MATCH($CN1012, 'Current Jobs'!$T$11:$T$510, 0)), "")</f>
        <v/>
      </c>
      <c r="CQ1012" s="17" t="str">
        <f t="shared" ca="1" si="178"/>
        <v/>
      </c>
      <c r="CR1012" s="17" t="str">
        <f t="shared" ca="1" si="180"/>
        <v/>
      </c>
      <c r="CS1012" s="17" t="str">
        <f t="shared" ca="1" si="184"/>
        <v/>
      </c>
      <c r="CT1012" s="17" t="str">
        <f t="shared" ca="1" si="185"/>
        <v/>
      </c>
      <c r="CV1012" s="118" t="str" cm="1">
        <f t="array" aca="1" ref="CV1012" ca="1">IF($CN1012&gt;$CV$6, "", IFERROR(INDEX($BO$4:$BV$4, $BN$4, MATCH($CK1012, $BO$8:$BV$8, 0)), 0))</f>
        <v/>
      </c>
      <c r="CX1012" s="118" t="str">
        <f t="shared" ca="1" si="182"/>
        <v/>
      </c>
    </row>
    <row r="1013" spans="88:102" hidden="1" x14ac:dyDescent="0.25">
      <c r="CJ1013" s="89">
        <f t="shared" ca="1" si="179"/>
        <v>45668</v>
      </c>
      <c r="CK1013" s="17" t="str">
        <f t="shared" ca="1" si="181"/>
        <v>Sat</v>
      </c>
      <c r="CL1013" s="118" cm="1">
        <f t="array" aca="1" ref="CL1013" ca="1">IFERROR(INDEX($BO$6:$BV$6, $BN$6, MATCH($CK1013, $BO$8:$BV$8, 0)), 0)</f>
        <v>0</v>
      </c>
      <c r="CN1013" s="150">
        <f t="shared" ca="1" si="183"/>
        <v>5</v>
      </c>
      <c r="CO1013" s="118">
        <f ca="1">SUMIF($CN$9:$CN1013, $CN1013, $CL$9:$CL$9)</f>
        <v>194.44010416666529</v>
      </c>
      <c r="CP1013" s="140" t="str">
        <f ca="1">IFERROR(INDEX('Current Jobs'!$W$11:$W$510, MATCH($CN1013, 'Current Jobs'!$T$11:$T$510, 0)), "")</f>
        <v/>
      </c>
      <c r="CQ1013" s="17" t="str">
        <f t="shared" ca="1" si="178"/>
        <v/>
      </c>
      <c r="CR1013" s="17" t="str">
        <f t="shared" ca="1" si="180"/>
        <v/>
      </c>
      <c r="CS1013" s="17" t="str">
        <f t="shared" ca="1" si="184"/>
        <v/>
      </c>
      <c r="CT1013" s="17" t="str">
        <f t="shared" ca="1" si="185"/>
        <v/>
      </c>
      <c r="CV1013" s="118" t="str" cm="1">
        <f t="array" aca="1" ref="CV1013" ca="1">IF($CN1013&gt;$CV$6, "", IFERROR(INDEX($BO$4:$BV$4, $BN$4, MATCH($CK1013, $BO$8:$BV$8, 0)), 0))</f>
        <v/>
      </c>
      <c r="CX1013" s="118" t="str">
        <f t="shared" ca="1" si="182"/>
        <v/>
      </c>
    </row>
    <row r="1014" spans="88:102" hidden="1" x14ac:dyDescent="0.25">
      <c r="CJ1014" s="89">
        <f t="shared" ca="1" si="179"/>
        <v>45669</v>
      </c>
      <c r="CK1014" s="17" t="str">
        <f t="shared" ca="1" si="181"/>
        <v>Sun</v>
      </c>
      <c r="CL1014" s="118" cm="1">
        <f t="array" aca="1" ref="CL1014" ca="1">IFERROR(INDEX($BO$6:$BV$6, $BN$6, MATCH($CK1014, $BO$8:$BV$8, 0)), 0)</f>
        <v>0</v>
      </c>
      <c r="CN1014" s="150">
        <f t="shared" ca="1" si="183"/>
        <v>5</v>
      </c>
      <c r="CO1014" s="118">
        <f ca="1">SUMIF($CN$9:$CN1014, $CN1014, $CL$9:$CL$9)</f>
        <v>194.44010416666529</v>
      </c>
      <c r="CP1014" s="140" t="str">
        <f ca="1">IFERROR(INDEX('Current Jobs'!$W$11:$W$510, MATCH($CN1014, 'Current Jobs'!$T$11:$T$510, 0)), "")</f>
        <v/>
      </c>
      <c r="CQ1014" s="17" t="str">
        <f t="shared" ca="1" si="178"/>
        <v/>
      </c>
      <c r="CR1014" s="17" t="str">
        <f t="shared" ca="1" si="180"/>
        <v/>
      </c>
      <c r="CS1014" s="17" t="str">
        <f t="shared" ca="1" si="184"/>
        <v/>
      </c>
      <c r="CT1014" s="17" t="str">
        <f t="shared" ca="1" si="185"/>
        <v/>
      </c>
      <c r="CV1014" s="118" t="str" cm="1">
        <f t="array" aca="1" ref="CV1014" ca="1">IF($CN1014&gt;$CV$6, "", IFERROR(INDEX($BO$4:$BV$4, $BN$4, MATCH($CK1014, $BO$8:$BV$8, 0)), 0))</f>
        <v/>
      </c>
      <c r="CX1014" s="118" t="str">
        <f t="shared" ca="1" si="182"/>
        <v/>
      </c>
    </row>
    <row r="1015" spans="88:102" hidden="1" x14ac:dyDescent="0.25">
      <c r="CJ1015" s="89">
        <f t="shared" ca="1" si="179"/>
        <v>45670</v>
      </c>
      <c r="CK1015" s="17" t="str">
        <f t="shared" ca="1" si="181"/>
        <v>Mon</v>
      </c>
      <c r="CL1015" s="118" cm="1">
        <f t="array" aca="1" ref="CL1015" ca="1">IFERROR(INDEX($BO$6:$BV$6, $BN$6, MATCH($CK1015, $BO$8:$BV$8, 0)), 0)</f>
        <v>0.28385416666666663</v>
      </c>
      <c r="CN1015" s="150">
        <f t="shared" ca="1" si="183"/>
        <v>5</v>
      </c>
      <c r="CO1015" s="118">
        <f ca="1">SUMIF($CN$9:$CN1015, $CN1015, $CL$9:$CL$9)</f>
        <v>194.72395833333195</v>
      </c>
      <c r="CP1015" s="140" t="str">
        <f ca="1">IFERROR(INDEX('Current Jobs'!$W$11:$W$510, MATCH($CN1015, 'Current Jobs'!$T$11:$T$510, 0)), "")</f>
        <v/>
      </c>
      <c r="CQ1015" s="17" t="str">
        <f t="shared" ca="1" si="178"/>
        <v/>
      </c>
      <c r="CR1015" s="17" t="str">
        <f t="shared" ca="1" si="180"/>
        <v/>
      </c>
      <c r="CS1015" s="17" t="str">
        <f t="shared" ca="1" si="184"/>
        <v/>
      </c>
      <c r="CT1015" s="17" t="str">
        <f t="shared" ca="1" si="185"/>
        <v/>
      </c>
      <c r="CV1015" s="118" t="str" cm="1">
        <f t="array" aca="1" ref="CV1015" ca="1">IF($CN1015&gt;$CV$6, "", IFERROR(INDEX($BO$4:$BV$4, $BN$4, MATCH($CK1015, $BO$8:$BV$8, 0)), 0))</f>
        <v/>
      </c>
      <c r="CX1015" s="118" t="str">
        <f t="shared" ca="1" si="182"/>
        <v/>
      </c>
    </row>
    <row r="1016" spans="88:102" hidden="1" x14ac:dyDescent="0.25">
      <c r="CJ1016" s="89">
        <f t="shared" ca="1" si="179"/>
        <v>45671</v>
      </c>
      <c r="CK1016" s="17" t="str">
        <f t="shared" ca="1" si="181"/>
        <v>Tue</v>
      </c>
      <c r="CL1016" s="118" cm="1">
        <f t="array" aca="1" ref="CL1016" ca="1">IFERROR(INDEX($BO$6:$BV$6, $BN$6, MATCH($CK1016, $BO$8:$BV$8, 0)), 0)</f>
        <v>0.28385416666666663</v>
      </c>
      <c r="CN1016" s="150">
        <f t="shared" ca="1" si="183"/>
        <v>5</v>
      </c>
      <c r="CO1016" s="118">
        <f ca="1">SUMIF($CN$9:$CN1016, $CN1016, $CL$9:$CL$9)</f>
        <v>195.00781249999861</v>
      </c>
      <c r="CP1016" s="140" t="str">
        <f ca="1">IFERROR(INDEX('Current Jobs'!$W$11:$W$510, MATCH($CN1016, 'Current Jobs'!$T$11:$T$510, 0)), "")</f>
        <v/>
      </c>
      <c r="CQ1016" s="17" t="str">
        <f t="shared" ca="1" si="178"/>
        <v/>
      </c>
      <c r="CR1016" s="17" t="str">
        <f t="shared" ca="1" si="180"/>
        <v/>
      </c>
      <c r="CS1016" s="17" t="str">
        <f t="shared" ca="1" si="184"/>
        <v/>
      </c>
      <c r="CT1016" s="17" t="str">
        <f t="shared" ca="1" si="185"/>
        <v/>
      </c>
      <c r="CV1016" s="118" t="str" cm="1">
        <f t="array" aca="1" ref="CV1016" ca="1">IF($CN1016&gt;$CV$6, "", IFERROR(INDEX($BO$4:$BV$4, $BN$4, MATCH($CK1016, $BO$8:$BV$8, 0)), 0))</f>
        <v/>
      </c>
      <c r="CX1016" s="118" t="str">
        <f t="shared" ca="1" si="182"/>
        <v/>
      </c>
    </row>
    <row r="1017" spans="88:102" hidden="1" x14ac:dyDescent="0.25">
      <c r="CJ1017" s="89">
        <f t="shared" ca="1" si="179"/>
        <v>45672</v>
      </c>
      <c r="CK1017" s="17" t="str">
        <f t="shared" ca="1" si="181"/>
        <v>Wed</v>
      </c>
      <c r="CL1017" s="118" cm="1">
        <f t="array" aca="1" ref="CL1017" ca="1">IFERROR(INDEX($BO$6:$BV$6, $BN$6, MATCH($CK1017, $BO$8:$BV$8, 0)), 0)</f>
        <v>0.28385416666666663</v>
      </c>
      <c r="CN1017" s="150">
        <f t="shared" ca="1" si="183"/>
        <v>5</v>
      </c>
      <c r="CO1017" s="118">
        <f ca="1">SUMIF($CN$9:$CN1017, $CN1017, $CL$9:$CL$9)</f>
        <v>195.29166666666526</v>
      </c>
      <c r="CP1017" s="140" t="str">
        <f ca="1">IFERROR(INDEX('Current Jobs'!$W$11:$W$510, MATCH($CN1017, 'Current Jobs'!$T$11:$T$510, 0)), "")</f>
        <v/>
      </c>
      <c r="CQ1017" s="17" t="str">
        <f t="shared" ca="1" si="178"/>
        <v/>
      </c>
      <c r="CR1017" s="17" t="str">
        <f t="shared" ca="1" si="180"/>
        <v/>
      </c>
      <c r="CS1017" s="17" t="str">
        <f t="shared" ca="1" si="184"/>
        <v/>
      </c>
      <c r="CT1017" s="17" t="str">
        <f t="shared" ca="1" si="185"/>
        <v/>
      </c>
      <c r="CV1017" s="118" t="str" cm="1">
        <f t="array" aca="1" ref="CV1017" ca="1">IF($CN1017&gt;$CV$6, "", IFERROR(INDEX($BO$4:$BV$4, $BN$4, MATCH($CK1017, $BO$8:$BV$8, 0)), 0))</f>
        <v/>
      </c>
      <c r="CX1017" s="118" t="str">
        <f t="shared" ca="1" si="182"/>
        <v/>
      </c>
    </row>
    <row r="1018" spans="88:102" hidden="1" x14ac:dyDescent="0.25">
      <c r="CJ1018" s="89">
        <f t="shared" ca="1" si="179"/>
        <v>45673</v>
      </c>
      <c r="CK1018" s="17" t="str">
        <f t="shared" ca="1" si="181"/>
        <v>Thu</v>
      </c>
      <c r="CL1018" s="118" cm="1">
        <f t="array" aca="1" ref="CL1018" ca="1">IFERROR(INDEX($BO$6:$BV$6, $BN$6, MATCH($CK1018, $BO$8:$BV$8, 0)), 0)</f>
        <v>0.28385416666666663</v>
      </c>
      <c r="CN1018" s="150">
        <f t="shared" ca="1" si="183"/>
        <v>5</v>
      </c>
      <c r="CO1018" s="118">
        <f ca="1">SUMIF($CN$9:$CN1018, $CN1018, $CL$9:$CL$9)</f>
        <v>195.57552083333192</v>
      </c>
      <c r="CP1018" s="140" t="str">
        <f ca="1">IFERROR(INDEX('Current Jobs'!$W$11:$W$510, MATCH($CN1018, 'Current Jobs'!$T$11:$T$510, 0)), "")</f>
        <v/>
      </c>
      <c r="CQ1018" s="17" t="str">
        <f t="shared" ca="1" si="178"/>
        <v/>
      </c>
      <c r="CR1018" s="17" t="str">
        <f t="shared" ca="1" si="180"/>
        <v/>
      </c>
      <c r="CS1018" s="17" t="str">
        <f t="shared" ca="1" si="184"/>
        <v/>
      </c>
      <c r="CT1018" s="17" t="str">
        <f t="shared" ca="1" si="185"/>
        <v/>
      </c>
      <c r="CV1018" s="118" t="str" cm="1">
        <f t="array" aca="1" ref="CV1018" ca="1">IF($CN1018&gt;$CV$6, "", IFERROR(INDEX($BO$4:$BV$4, $BN$4, MATCH($CK1018, $BO$8:$BV$8, 0)), 0))</f>
        <v/>
      </c>
      <c r="CX1018" s="118" t="str">
        <f t="shared" ca="1" si="182"/>
        <v/>
      </c>
    </row>
    <row r="1019" spans="88:102" hidden="1" x14ac:dyDescent="0.25">
      <c r="CJ1019" s="89">
        <f t="shared" ca="1" si="179"/>
        <v>45674</v>
      </c>
      <c r="CK1019" s="17" t="str">
        <f t="shared" ca="1" si="181"/>
        <v>Fri</v>
      </c>
      <c r="CL1019" s="118" cm="1">
        <f t="array" aca="1" ref="CL1019" ca="1">IFERROR(INDEX($BO$6:$BV$6, $BN$6, MATCH($CK1019, $BO$8:$BV$8, 0)), 0)</f>
        <v>0.28385416666666663</v>
      </c>
      <c r="CN1019" s="150">
        <f t="shared" ca="1" si="183"/>
        <v>5</v>
      </c>
      <c r="CO1019" s="118">
        <f ca="1">SUMIF($CN$9:$CN1019, $CN1019, $CL$9:$CL$9)</f>
        <v>195.85937499999858</v>
      </c>
      <c r="CP1019" s="140" t="str">
        <f ca="1">IFERROR(INDEX('Current Jobs'!$W$11:$W$510, MATCH($CN1019, 'Current Jobs'!$T$11:$T$510, 0)), "")</f>
        <v/>
      </c>
      <c r="CQ1019" s="17" t="str">
        <f t="shared" ca="1" si="178"/>
        <v/>
      </c>
      <c r="CR1019" s="17" t="str">
        <f t="shared" ca="1" si="180"/>
        <v/>
      </c>
      <c r="CS1019" s="17" t="str">
        <f t="shared" ca="1" si="184"/>
        <v/>
      </c>
      <c r="CT1019" s="17" t="str">
        <f t="shared" ca="1" si="185"/>
        <v/>
      </c>
      <c r="CV1019" s="118" t="str" cm="1">
        <f t="array" aca="1" ref="CV1019" ca="1">IF($CN1019&gt;$CV$6, "", IFERROR(INDEX($BO$4:$BV$4, $BN$4, MATCH($CK1019, $BO$8:$BV$8, 0)), 0))</f>
        <v/>
      </c>
      <c r="CX1019" s="118" t="str">
        <f t="shared" ca="1" si="182"/>
        <v/>
      </c>
    </row>
    <row r="1020" spans="88:102" hidden="1" x14ac:dyDescent="0.25">
      <c r="CJ1020" s="89">
        <f t="shared" ca="1" si="179"/>
        <v>45675</v>
      </c>
      <c r="CK1020" s="17" t="str">
        <f t="shared" ca="1" si="181"/>
        <v>Sat</v>
      </c>
      <c r="CL1020" s="118" cm="1">
        <f t="array" aca="1" ref="CL1020" ca="1">IFERROR(INDEX($BO$6:$BV$6, $BN$6, MATCH($CK1020, $BO$8:$BV$8, 0)), 0)</f>
        <v>0</v>
      </c>
      <c r="CN1020" s="150">
        <f t="shared" ca="1" si="183"/>
        <v>5</v>
      </c>
      <c r="CO1020" s="118">
        <f ca="1">SUMIF($CN$9:$CN1020, $CN1020, $CL$9:$CL$9)</f>
        <v>195.85937499999858</v>
      </c>
      <c r="CP1020" s="140" t="str">
        <f ca="1">IFERROR(INDEX('Current Jobs'!$W$11:$W$510, MATCH($CN1020, 'Current Jobs'!$T$11:$T$510, 0)), "")</f>
        <v/>
      </c>
      <c r="CQ1020" s="17" t="str">
        <f t="shared" ca="1" si="178"/>
        <v/>
      </c>
      <c r="CR1020" s="17" t="str">
        <f t="shared" ca="1" si="180"/>
        <v/>
      </c>
      <c r="CS1020" s="17" t="str">
        <f t="shared" ca="1" si="184"/>
        <v/>
      </c>
      <c r="CT1020" s="17" t="str">
        <f t="shared" ca="1" si="185"/>
        <v/>
      </c>
      <c r="CV1020" s="118" t="str" cm="1">
        <f t="array" aca="1" ref="CV1020" ca="1">IF($CN1020&gt;$CV$6, "", IFERROR(INDEX($BO$4:$BV$4, $BN$4, MATCH($CK1020, $BO$8:$BV$8, 0)), 0))</f>
        <v/>
      </c>
      <c r="CX1020" s="118" t="str">
        <f t="shared" ca="1" si="182"/>
        <v/>
      </c>
    </row>
    <row r="1021" spans="88:102" hidden="1" x14ac:dyDescent="0.25">
      <c r="CJ1021" s="89">
        <f t="shared" ca="1" si="179"/>
        <v>45676</v>
      </c>
      <c r="CK1021" s="17" t="str">
        <f t="shared" ca="1" si="181"/>
        <v>Sun</v>
      </c>
      <c r="CL1021" s="118" cm="1">
        <f t="array" aca="1" ref="CL1021" ca="1">IFERROR(INDEX($BO$6:$BV$6, $BN$6, MATCH($CK1021, $BO$8:$BV$8, 0)), 0)</f>
        <v>0</v>
      </c>
      <c r="CN1021" s="150">
        <f t="shared" ca="1" si="183"/>
        <v>5</v>
      </c>
      <c r="CO1021" s="118">
        <f ca="1">SUMIF($CN$9:$CN1021, $CN1021, $CL$9:$CL$9)</f>
        <v>195.85937499999858</v>
      </c>
      <c r="CP1021" s="140" t="str">
        <f ca="1">IFERROR(INDEX('Current Jobs'!$W$11:$W$510, MATCH($CN1021, 'Current Jobs'!$T$11:$T$510, 0)), "")</f>
        <v/>
      </c>
      <c r="CQ1021" s="17" t="str">
        <f t="shared" ca="1" si="178"/>
        <v/>
      </c>
      <c r="CR1021" s="17" t="str">
        <f t="shared" ca="1" si="180"/>
        <v/>
      </c>
      <c r="CS1021" s="17" t="str">
        <f t="shared" ca="1" si="184"/>
        <v/>
      </c>
      <c r="CT1021" s="17" t="str">
        <f t="shared" ca="1" si="185"/>
        <v/>
      </c>
      <c r="CV1021" s="118" t="str" cm="1">
        <f t="array" aca="1" ref="CV1021" ca="1">IF($CN1021&gt;$CV$6, "", IFERROR(INDEX($BO$4:$BV$4, $BN$4, MATCH($CK1021, $BO$8:$BV$8, 0)), 0))</f>
        <v/>
      </c>
      <c r="CX1021" s="118" t="str">
        <f t="shared" ca="1" si="182"/>
        <v/>
      </c>
    </row>
    <row r="1022" spans="88:102" hidden="1" x14ac:dyDescent="0.25">
      <c r="CJ1022" s="89">
        <f t="shared" ca="1" si="179"/>
        <v>45677</v>
      </c>
      <c r="CK1022" s="17" t="str">
        <f t="shared" ca="1" si="181"/>
        <v>Mon</v>
      </c>
      <c r="CL1022" s="118" cm="1">
        <f t="array" aca="1" ref="CL1022" ca="1">IFERROR(INDEX($BO$6:$BV$6, $BN$6, MATCH($CK1022, $BO$8:$BV$8, 0)), 0)</f>
        <v>0.28385416666666663</v>
      </c>
      <c r="CN1022" s="150">
        <f t="shared" ca="1" si="183"/>
        <v>5</v>
      </c>
      <c r="CO1022" s="118">
        <f ca="1">SUMIF($CN$9:$CN1022, $CN1022, $CL$9:$CL$9)</f>
        <v>196.14322916666524</v>
      </c>
      <c r="CP1022" s="140" t="str">
        <f ca="1">IFERROR(INDEX('Current Jobs'!$W$11:$W$510, MATCH($CN1022, 'Current Jobs'!$T$11:$T$510, 0)), "")</f>
        <v/>
      </c>
      <c r="CQ1022" s="17" t="str">
        <f t="shared" ca="1" si="178"/>
        <v/>
      </c>
      <c r="CR1022" s="17" t="str">
        <f t="shared" ca="1" si="180"/>
        <v/>
      </c>
      <c r="CS1022" s="17" t="str">
        <f t="shared" ca="1" si="184"/>
        <v/>
      </c>
      <c r="CT1022" s="17" t="str">
        <f t="shared" ca="1" si="185"/>
        <v/>
      </c>
      <c r="CV1022" s="118" t="str" cm="1">
        <f t="array" aca="1" ref="CV1022" ca="1">IF($CN1022&gt;$CV$6, "", IFERROR(INDEX($BO$4:$BV$4, $BN$4, MATCH($CK1022, $BO$8:$BV$8, 0)), 0))</f>
        <v/>
      </c>
      <c r="CX1022" s="118" t="str">
        <f t="shared" ca="1" si="182"/>
        <v/>
      </c>
    </row>
    <row r="1023" spans="88:102" hidden="1" x14ac:dyDescent="0.25">
      <c r="CJ1023" s="89">
        <f t="shared" ca="1" si="179"/>
        <v>45678</v>
      </c>
      <c r="CK1023" s="17" t="str">
        <f t="shared" ca="1" si="181"/>
        <v>Tue</v>
      </c>
      <c r="CL1023" s="118" cm="1">
        <f t="array" aca="1" ref="CL1023" ca="1">IFERROR(INDEX($BO$6:$BV$6, $BN$6, MATCH($CK1023, $BO$8:$BV$8, 0)), 0)</f>
        <v>0.28385416666666663</v>
      </c>
      <c r="CN1023" s="150">
        <f t="shared" ca="1" si="183"/>
        <v>5</v>
      </c>
      <c r="CO1023" s="118">
        <f ca="1">SUMIF($CN$9:$CN1023, $CN1023, $CL$9:$CL$9)</f>
        <v>196.42708333333189</v>
      </c>
      <c r="CP1023" s="140" t="str">
        <f ca="1">IFERROR(INDEX('Current Jobs'!$W$11:$W$510, MATCH($CN1023, 'Current Jobs'!$T$11:$T$510, 0)), "")</f>
        <v/>
      </c>
      <c r="CQ1023" s="17" t="str">
        <f t="shared" ca="1" si="178"/>
        <v/>
      </c>
      <c r="CR1023" s="17" t="str">
        <f t="shared" ca="1" si="180"/>
        <v/>
      </c>
      <c r="CS1023" s="17" t="str">
        <f t="shared" ca="1" si="184"/>
        <v/>
      </c>
      <c r="CT1023" s="17" t="str">
        <f t="shared" ca="1" si="185"/>
        <v/>
      </c>
      <c r="CV1023" s="118" t="str" cm="1">
        <f t="array" aca="1" ref="CV1023" ca="1">IF($CN1023&gt;$CV$6, "", IFERROR(INDEX($BO$4:$BV$4, $BN$4, MATCH($CK1023, $BO$8:$BV$8, 0)), 0))</f>
        <v/>
      </c>
      <c r="CX1023" s="118" t="str">
        <f t="shared" ca="1" si="182"/>
        <v/>
      </c>
    </row>
    <row r="1024" spans="88:102" hidden="1" x14ac:dyDescent="0.25">
      <c r="CJ1024" s="89">
        <f t="shared" ca="1" si="179"/>
        <v>45679</v>
      </c>
      <c r="CK1024" s="17" t="str">
        <f t="shared" ca="1" si="181"/>
        <v>Wed</v>
      </c>
      <c r="CL1024" s="118" cm="1">
        <f t="array" aca="1" ref="CL1024" ca="1">IFERROR(INDEX($BO$6:$BV$6, $BN$6, MATCH($CK1024, $BO$8:$BV$8, 0)), 0)</f>
        <v>0.28385416666666663</v>
      </c>
      <c r="CN1024" s="150">
        <f t="shared" ca="1" si="183"/>
        <v>5</v>
      </c>
      <c r="CO1024" s="118">
        <f ca="1">SUMIF($CN$9:$CN1024, $CN1024, $CL$9:$CL$9)</f>
        <v>196.71093749999855</v>
      </c>
      <c r="CP1024" s="140" t="str">
        <f ca="1">IFERROR(INDEX('Current Jobs'!$W$11:$W$510, MATCH($CN1024, 'Current Jobs'!$T$11:$T$510, 0)), "")</f>
        <v/>
      </c>
      <c r="CQ1024" s="17" t="str">
        <f t="shared" ca="1" si="178"/>
        <v/>
      </c>
      <c r="CR1024" s="17" t="str">
        <f t="shared" ca="1" si="180"/>
        <v/>
      </c>
      <c r="CS1024" s="17" t="str">
        <f t="shared" ca="1" si="184"/>
        <v/>
      </c>
      <c r="CT1024" s="17" t="str">
        <f t="shared" ca="1" si="185"/>
        <v/>
      </c>
      <c r="CV1024" s="118" t="str" cm="1">
        <f t="array" aca="1" ref="CV1024" ca="1">IF($CN1024&gt;$CV$6, "", IFERROR(INDEX($BO$4:$BV$4, $BN$4, MATCH($CK1024, $BO$8:$BV$8, 0)), 0))</f>
        <v/>
      </c>
      <c r="CX1024" s="118" t="str">
        <f t="shared" ca="1" si="182"/>
        <v/>
      </c>
    </row>
    <row r="1025" spans="88:102" hidden="1" x14ac:dyDescent="0.25">
      <c r="CJ1025" s="89">
        <f t="shared" ca="1" si="179"/>
        <v>45680</v>
      </c>
      <c r="CK1025" s="17" t="str">
        <f t="shared" ca="1" si="181"/>
        <v>Thu</v>
      </c>
      <c r="CL1025" s="118" cm="1">
        <f t="array" aca="1" ref="CL1025" ca="1">IFERROR(INDEX($BO$6:$BV$6, $BN$6, MATCH($CK1025, $BO$8:$BV$8, 0)), 0)</f>
        <v>0.28385416666666663</v>
      </c>
      <c r="CN1025" s="150">
        <f t="shared" ca="1" si="183"/>
        <v>5</v>
      </c>
      <c r="CO1025" s="118">
        <f ca="1">SUMIF($CN$9:$CN1025, $CN1025, $CL$9:$CL$9)</f>
        <v>196.99479166666521</v>
      </c>
      <c r="CP1025" s="140" t="str">
        <f ca="1">IFERROR(INDEX('Current Jobs'!$W$11:$W$510, MATCH($CN1025, 'Current Jobs'!$T$11:$T$510, 0)), "")</f>
        <v/>
      </c>
      <c r="CQ1025" s="17" t="str">
        <f t="shared" ca="1" si="178"/>
        <v/>
      </c>
      <c r="CR1025" s="17" t="str">
        <f t="shared" ca="1" si="180"/>
        <v/>
      </c>
      <c r="CS1025" s="17" t="str">
        <f t="shared" ca="1" si="184"/>
        <v/>
      </c>
      <c r="CT1025" s="17" t="str">
        <f t="shared" ca="1" si="185"/>
        <v/>
      </c>
      <c r="CV1025" s="118" t="str" cm="1">
        <f t="array" aca="1" ref="CV1025" ca="1">IF($CN1025&gt;$CV$6, "", IFERROR(INDEX($BO$4:$BV$4, $BN$4, MATCH($CK1025, $BO$8:$BV$8, 0)), 0))</f>
        <v/>
      </c>
      <c r="CX1025" s="118" t="str">
        <f t="shared" ca="1" si="182"/>
        <v/>
      </c>
    </row>
    <row r="1026" spans="88:102" hidden="1" x14ac:dyDescent="0.25">
      <c r="CJ1026" s="89">
        <f t="shared" ca="1" si="179"/>
        <v>45681</v>
      </c>
      <c r="CK1026" s="17" t="str">
        <f t="shared" ca="1" si="181"/>
        <v>Fri</v>
      </c>
      <c r="CL1026" s="118" cm="1">
        <f t="array" aca="1" ref="CL1026" ca="1">IFERROR(INDEX($BO$6:$BV$6, $BN$6, MATCH($CK1026, $BO$8:$BV$8, 0)), 0)</f>
        <v>0.28385416666666663</v>
      </c>
      <c r="CN1026" s="150">
        <f t="shared" ca="1" si="183"/>
        <v>5</v>
      </c>
      <c r="CO1026" s="118">
        <f ca="1">SUMIF($CN$9:$CN1026, $CN1026, $CL$9:$CL$9)</f>
        <v>197.27864583333186</v>
      </c>
      <c r="CP1026" s="140" t="str">
        <f ca="1">IFERROR(INDEX('Current Jobs'!$W$11:$W$510, MATCH($CN1026, 'Current Jobs'!$T$11:$T$510, 0)), "")</f>
        <v/>
      </c>
      <c r="CQ1026" s="17" t="str">
        <f t="shared" ca="1" si="178"/>
        <v/>
      </c>
      <c r="CR1026" s="17" t="str">
        <f t="shared" ca="1" si="180"/>
        <v/>
      </c>
      <c r="CS1026" s="17" t="str">
        <f t="shared" ca="1" si="184"/>
        <v/>
      </c>
      <c r="CT1026" s="17" t="str">
        <f t="shared" ca="1" si="185"/>
        <v/>
      </c>
      <c r="CV1026" s="118" t="str" cm="1">
        <f t="array" aca="1" ref="CV1026" ca="1">IF($CN1026&gt;$CV$6, "", IFERROR(INDEX($BO$4:$BV$4, $BN$4, MATCH($CK1026, $BO$8:$BV$8, 0)), 0))</f>
        <v/>
      </c>
      <c r="CX1026" s="118" t="str">
        <f t="shared" ca="1" si="182"/>
        <v/>
      </c>
    </row>
    <row r="1027" spans="88:102" hidden="1" x14ac:dyDescent="0.25">
      <c r="CJ1027" s="89">
        <f t="shared" ca="1" si="179"/>
        <v>45682</v>
      </c>
      <c r="CK1027" s="17" t="str">
        <f t="shared" ca="1" si="181"/>
        <v>Sat</v>
      </c>
      <c r="CL1027" s="118" cm="1">
        <f t="array" aca="1" ref="CL1027" ca="1">IFERROR(INDEX($BO$6:$BV$6, $BN$6, MATCH($CK1027, $BO$8:$BV$8, 0)), 0)</f>
        <v>0</v>
      </c>
      <c r="CN1027" s="150">
        <f t="shared" ca="1" si="183"/>
        <v>5</v>
      </c>
      <c r="CO1027" s="118">
        <f ca="1">SUMIF($CN$9:$CN1027, $CN1027, $CL$9:$CL$9)</f>
        <v>197.27864583333186</v>
      </c>
      <c r="CP1027" s="140" t="str">
        <f ca="1">IFERROR(INDEX('Current Jobs'!$W$11:$W$510, MATCH($CN1027, 'Current Jobs'!$T$11:$T$510, 0)), "")</f>
        <v/>
      </c>
      <c r="CQ1027" s="17" t="str">
        <f t="shared" ca="1" si="178"/>
        <v/>
      </c>
      <c r="CR1027" s="17" t="str">
        <f t="shared" ca="1" si="180"/>
        <v/>
      </c>
      <c r="CS1027" s="17" t="str">
        <f t="shared" ca="1" si="184"/>
        <v/>
      </c>
      <c r="CT1027" s="17" t="str">
        <f t="shared" ca="1" si="185"/>
        <v/>
      </c>
      <c r="CV1027" s="118" t="str" cm="1">
        <f t="array" aca="1" ref="CV1027" ca="1">IF($CN1027&gt;$CV$6, "", IFERROR(INDEX($BO$4:$BV$4, $BN$4, MATCH($CK1027, $BO$8:$BV$8, 0)), 0))</f>
        <v/>
      </c>
      <c r="CX1027" s="118" t="str">
        <f t="shared" ca="1" si="182"/>
        <v/>
      </c>
    </row>
    <row r="1028" spans="88:102" hidden="1" x14ac:dyDescent="0.25">
      <c r="CJ1028" s="89">
        <f t="shared" ca="1" si="179"/>
        <v>45683</v>
      </c>
      <c r="CK1028" s="17" t="str">
        <f t="shared" ca="1" si="181"/>
        <v>Sun</v>
      </c>
      <c r="CL1028" s="118" cm="1">
        <f t="array" aca="1" ref="CL1028" ca="1">IFERROR(INDEX($BO$6:$BV$6, $BN$6, MATCH($CK1028, $BO$8:$BV$8, 0)), 0)</f>
        <v>0</v>
      </c>
      <c r="CN1028" s="150">
        <f t="shared" ca="1" si="183"/>
        <v>5</v>
      </c>
      <c r="CO1028" s="118">
        <f ca="1">SUMIF($CN$9:$CN1028, $CN1028, $CL$9:$CL$9)</f>
        <v>197.27864583333186</v>
      </c>
      <c r="CP1028" s="140" t="str">
        <f ca="1">IFERROR(INDEX('Current Jobs'!$W$11:$W$510, MATCH($CN1028, 'Current Jobs'!$T$11:$T$510, 0)), "")</f>
        <v/>
      </c>
      <c r="CQ1028" s="17" t="str">
        <f t="shared" ca="1" si="178"/>
        <v/>
      </c>
      <c r="CR1028" s="17" t="str">
        <f t="shared" ca="1" si="180"/>
        <v/>
      </c>
      <c r="CS1028" s="17" t="str">
        <f t="shared" ca="1" si="184"/>
        <v/>
      </c>
      <c r="CT1028" s="17" t="str">
        <f t="shared" ca="1" si="185"/>
        <v/>
      </c>
      <c r="CV1028" s="118" t="str" cm="1">
        <f t="array" aca="1" ref="CV1028" ca="1">IF($CN1028&gt;$CV$6, "", IFERROR(INDEX($BO$4:$BV$4, $BN$4, MATCH($CK1028, $BO$8:$BV$8, 0)), 0))</f>
        <v/>
      </c>
      <c r="CX1028" s="118" t="str">
        <f t="shared" ca="1" si="182"/>
        <v/>
      </c>
    </row>
    <row r="1029" spans="88:102" hidden="1" x14ac:dyDescent="0.25">
      <c r="CJ1029" s="89">
        <f t="shared" ca="1" si="179"/>
        <v>45684</v>
      </c>
      <c r="CK1029" s="17" t="str">
        <f t="shared" ca="1" si="181"/>
        <v>Mon</v>
      </c>
      <c r="CL1029" s="118" cm="1">
        <f t="array" aca="1" ref="CL1029" ca="1">IFERROR(INDEX($BO$6:$BV$6, $BN$6, MATCH($CK1029, $BO$8:$BV$8, 0)), 0)</f>
        <v>0.28385416666666663</v>
      </c>
      <c r="CN1029" s="150">
        <f t="shared" ca="1" si="183"/>
        <v>5</v>
      </c>
      <c r="CO1029" s="118">
        <f ca="1">SUMIF($CN$9:$CN1029, $CN1029, $CL$9:$CL$9)</f>
        <v>197.56249999999852</v>
      </c>
      <c r="CP1029" s="140" t="str">
        <f ca="1">IFERROR(INDEX('Current Jobs'!$W$11:$W$510, MATCH($CN1029, 'Current Jobs'!$T$11:$T$510, 0)), "")</f>
        <v/>
      </c>
      <c r="CQ1029" s="17" t="str">
        <f t="shared" ca="1" si="178"/>
        <v/>
      </c>
      <c r="CR1029" s="17" t="str">
        <f t="shared" ca="1" si="180"/>
        <v/>
      </c>
      <c r="CS1029" s="17" t="str">
        <f t="shared" ca="1" si="184"/>
        <v/>
      </c>
      <c r="CT1029" s="17" t="str">
        <f t="shared" ca="1" si="185"/>
        <v/>
      </c>
      <c r="CV1029" s="118" t="str" cm="1">
        <f t="array" aca="1" ref="CV1029" ca="1">IF($CN1029&gt;$CV$6, "", IFERROR(INDEX($BO$4:$BV$4, $BN$4, MATCH($CK1029, $BO$8:$BV$8, 0)), 0))</f>
        <v/>
      </c>
      <c r="CX1029" s="118" t="str">
        <f t="shared" ca="1" si="182"/>
        <v/>
      </c>
    </row>
    <row r="1030" spans="88:102" hidden="1" x14ac:dyDescent="0.25">
      <c r="CJ1030" s="89">
        <f t="shared" ca="1" si="179"/>
        <v>45685</v>
      </c>
      <c r="CK1030" s="17" t="str">
        <f t="shared" ca="1" si="181"/>
        <v>Tue</v>
      </c>
      <c r="CL1030" s="118" cm="1">
        <f t="array" aca="1" ref="CL1030" ca="1">IFERROR(INDEX($BO$6:$BV$6, $BN$6, MATCH($CK1030, $BO$8:$BV$8, 0)), 0)</f>
        <v>0.28385416666666663</v>
      </c>
      <c r="CN1030" s="150">
        <f t="shared" ca="1" si="183"/>
        <v>5</v>
      </c>
      <c r="CO1030" s="118">
        <f ca="1">SUMIF($CN$9:$CN1030, $CN1030, $CL$9:$CL$9)</f>
        <v>197.84635416666518</v>
      </c>
      <c r="CP1030" s="140" t="str">
        <f ca="1">IFERROR(INDEX('Current Jobs'!$W$11:$W$510, MATCH($CN1030, 'Current Jobs'!$T$11:$T$510, 0)), "")</f>
        <v/>
      </c>
      <c r="CQ1030" s="17" t="str">
        <f t="shared" ca="1" si="178"/>
        <v/>
      </c>
      <c r="CR1030" s="17" t="str">
        <f t="shared" ca="1" si="180"/>
        <v/>
      </c>
      <c r="CS1030" s="17" t="str">
        <f t="shared" ca="1" si="184"/>
        <v/>
      </c>
      <c r="CT1030" s="17" t="str">
        <f t="shared" ca="1" si="185"/>
        <v/>
      </c>
      <c r="CV1030" s="118" t="str" cm="1">
        <f t="array" aca="1" ref="CV1030" ca="1">IF($CN1030&gt;$CV$6, "", IFERROR(INDEX($BO$4:$BV$4, $BN$4, MATCH($CK1030, $BO$8:$BV$8, 0)), 0))</f>
        <v/>
      </c>
      <c r="CX1030" s="118" t="str">
        <f t="shared" ca="1" si="182"/>
        <v/>
      </c>
    </row>
    <row r="1031" spans="88:102" hidden="1" x14ac:dyDescent="0.25">
      <c r="CJ1031" s="89">
        <f t="shared" ca="1" si="179"/>
        <v>45686</v>
      </c>
      <c r="CK1031" s="17" t="str">
        <f t="shared" ca="1" si="181"/>
        <v>Wed</v>
      </c>
      <c r="CL1031" s="118" cm="1">
        <f t="array" aca="1" ref="CL1031" ca="1">IFERROR(INDEX($BO$6:$BV$6, $BN$6, MATCH($CK1031, $BO$8:$BV$8, 0)), 0)</f>
        <v>0.28385416666666663</v>
      </c>
      <c r="CN1031" s="150">
        <f t="shared" ca="1" si="183"/>
        <v>5</v>
      </c>
      <c r="CO1031" s="118">
        <f ca="1">SUMIF($CN$9:$CN1031, $CN1031, $CL$9:$CL$9)</f>
        <v>198.13020833333184</v>
      </c>
      <c r="CP1031" s="140" t="str">
        <f ca="1">IFERROR(INDEX('Current Jobs'!$W$11:$W$510, MATCH($CN1031, 'Current Jobs'!$T$11:$T$510, 0)), "")</f>
        <v/>
      </c>
      <c r="CQ1031" s="17" t="str">
        <f t="shared" ref="CQ1031:CQ1094" ca="1" si="186">IF($CN1031&gt;$CN1030, $CQ$8, "")</f>
        <v/>
      </c>
      <c r="CR1031" s="17" t="str">
        <f t="shared" ca="1" si="180"/>
        <v/>
      </c>
      <c r="CS1031" s="17" t="str">
        <f t="shared" ca="1" si="184"/>
        <v/>
      </c>
      <c r="CT1031" s="17" t="str">
        <f t="shared" ca="1" si="185"/>
        <v/>
      </c>
      <c r="CV1031" s="118" t="str" cm="1">
        <f t="array" aca="1" ref="CV1031" ca="1">IF($CN1031&gt;$CV$6, "", IFERROR(INDEX($BO$4:$BV$4, $BN$4, MATCH($CK1031, $BO$8:$BV$8, 0)), 0))</f>
        <v/>
      </c>
      <c r="CX1031" s="118" t="str">
        <f t="shared" ca="1" si="182"/>
        <v/>
      </c>
    </row>
    <row r="1032" spans="88:102" hidden="1" x14ac:dyDescent="0.25">
      <c r="CJ1032" s="89">
        <f t="shared" ref="CJ1032:CJ1095" ca="1" si="187">CJ1031+1</f>
        <v>45687</v>
      </c>
      <c r="CK1032" s="17" t="str">
        <f t="shared" ca="1" si="181"/>
        <v>Thu</v>
      </c>
      <c r="CL1032" s="118" cm="1">
        <f t="array" aca="1" ref="CL1032" ca="1">IFERROR(INDEX($BO$6:$BV$6, $BN$6, MATCH($CK1032, $BO$8:$BV$8, 0)), 0)</f>
        <v>0.28385416666666663</v>
      </c>
      <c r="CN1032" s="150">
        <f t="shared" ca="1" si="183"/>
        <v>5</v>
      </c>
      <c r="CO1032" s="118">
        <f ca="1">SUMIF($CN$9:$CN1032, $CN1032, $CL$9:$CL$9)</f>
        <v>198.41406249999849</v>
      </c>
      <c r="CP1032" s="140" t="str">
        <f ca="1">IFERROR(INDEX('Current Jobs'!$W$11:$W$510, MATCH($CN1032, 'Current Jobs'!$T$11:$T$510, 0)), "")</f>
        <v/>
      </c>
      <c r="CQ1032" s="17" t="str">
        <f t="shared" ca="1" si="186"/>
        <v/>
      </c>
      <c r="CR1032" s="17" t="str">
        <f t="shared" ref="CR1032:CR1095" ca="1" si="188">IF($CN1033&gt;$CN1032, $CR$8, "")</f>
        <v/>
      </c>
      <c r="CS1032" s="17" t="str">
        <f t="shared" ca="1" si="184"/>
        <v/>
      </c>
      <c r="CT1032" s="17" t="str">
        <f t="shared" ca="1" si="185"/>
        <v/>
      </c>
      <c r="CV1032" s="118" t="str" cm="1">
        <f t="array" aca="1" ref="CV1032" ca="1">IF($CN1032&gt;$CV$6, "", IFERROR(INDEX($BO$4:$BV$4, $BN$4, MATCH($CK1032, $BO$8:$BV$8, 0)), 0))</f>
        <v/>
      </c>
      <c r="CX1032" s="118" t="str">
        <f t="shared" ca="1" si="182"/>
        <v/>
      </c>
    </row>
    <row r="1033" spans="88:102" hidden="1" x14ac:dyDescent="0.25">
      <c r="CJ1033" s="89">
        <f t="shared" ca="1" si="187"/>
        <v>45688</v>
      </c>
      <c r="CK1033" s="17" t="str">
        <f t="shared" ref="CK1033:CK1096" ca="1" si="189">IF(COUNTIF($U$9:$U$32, $CJ1033)&gt;0, $CK$2, IF(COUNTIF($BX$50:$BX$89, $CJ1033)&gt;0, $BV$8, TEXT($CJ1033, "ddd")))</f>
        <v>Fri</v>
      </c>
      <c r="CL1033" s="118" cm="1">
        <f t="array" aca="1" ref="CL1033" ca="1">IFERROR(INDEX($BO$6:$BV$6, $BN$6, MATCH($CK1033, $BO$8:$BV$8, 0)), 0)</f>
        <v>0.28385416666666663</v>
      </c>
      <c r="CN1033" s="150">
        <f t="shared" ca="1" si="183"/>
        <v>5</v>
      </c>
      <c r="CO1033" s="118">
        <f ca="1">SUMIF($CN$9:$CN1033, $CN1033, $CL$9:$CL$9)</f>
        <v>198.69791666666515</v>
      </c>
      <c r="CP1033" s="140" t="str">
        <f ca="1">IFERROR(INDEX('Current Jobs'!$W$11:$W$510, MATCH($CN1033, 'Current Jobs'!$T$11:$T$510, 0)), "")</f>
        <v/>
      </c>
      <c r="CQ1033" s="17" t="str">
        <f t="shared" ca="1" si="186"/>
        <v/>
      </c>
      <c r="CR1033" s="17" t="str">
        <f t="shared" ca="1" si="188"/>
        <v/>
      </c>
      <c r="CS1033" s="17" t="str">
        <f t="shared" ca="1" si="184"/>
        <v/>
      </c>
      <c r="CT1033" s="17" t="str">
        <f t="shared" ca="1" si="185"/>
        <v/>
      </c>
      <c r="CV1033" s="118" t="str" cm="1">
        <f t="array" aca="1" ref="CV1033" ca="1">IF($CN1033&gt;$CV$6, "", IFERROR(INDEX($BO$4:$BV$4, $BN$4, MATCH($CK1033, $BO$8:$BV$8, 0)), 0))</f>
        <v/>
      </c>
      <c r="CX1033" s="118" t="str">
        <f t="shared" ca="1" si="182"/>
        <v/>
      </c>
    </row>
    <row r="1034" spans="88:102" hidden="1" x14ac:dyDescent="0.25">
      <c r="CJ1034" s="89">
        <f t="shared" ca="1" si="187"/>
        <v>45689</v>
      </c>
      <c r="CK1034" s="17" t="str">
        <f t="shared" ca="1" si="189"/>
        <v>Sat</v>
      </c>
      <c r="CL1034" s="118" cm="1">
        <f t="array" aca="1" ref="CL1034" ca="1">IFERROR(INDEX($BO$6:$BV$6, $BN$6, MATCH($CK1034, $BO$8:$BV$8, 0)), 0)</f>
        <v>0</v>
      </c>
      <c r="CN1034" s="150">
        <f t="shared" ca="1" si="183"/>
        <v>5</v>
      </c>
      <c r="CO1034" s="118">
        <f ca="1">SUMIF($CN$9:$CN1034, $CN1034, $CL$9:$CL$9)</f>
        <v>198.69791666666515</v>
      </c>
      <c r="CP1034" s="140" t="str">
        <f ca="1">IFERROR(INDEX('Current Jobs'!$W$11:$W$510, MATCH($CN1034, 'Current Jobs'!$T$11:$T$510, 0)), "")</f>
        <v/>
      </c>
      <c r="CQ1034" s="17" t="str">
        <f t="shared" ca="1" si="186"/>
        <v/>
      </c>
      <c r="CR1034" s="17" t="str">
        <f t="shared" ca="1" si="188"/>
        <v/>
      </c>
      <c r="CS1034" s="17" t="str">
        <f t="shared" ca="1" si="184"/>
        <v/>
      </c>
      <c r="CT1034" s="17" t="str">
        <f t="shared" ca="1" si="185"/>
        <v/>
      </c>
      <c r="CV1034" s="118" t="str" cm="1">
        <f t="array" aca="1" ref="CV1034" ca="1">IF($CN1034&gt;$CV$6, "", IFERROR(INDEX($BO$4:$BV$4, $BN$4, MATCH($CK1034, $BO$8:$BV$8, 0)), 0))</f>
        <v/>
      </c>
      <c r="CX1034" s="118" t="str">
        <f t="shared" ref="CX1034:CX1097" ca="1" si="190">IF($CN1034&gt;$CV$6, "", $CL1034)</f>
        <v/>
      </c>
    </row>
    <row r="1035" spans="88:102" hidden="1" x14ac:dyDescent="0.25">
      <c r="CJ1035" s="89">
        <f t="shared" ca="1" si="187"/>
        <v>45690</v>
      </c>
      <c r="CK1035" s="17" t="str">
        <f t="shared" ca="1" si="189"/>
        <v>Sun</v>
      </c>
      <c r="CL1035" s="118" cm="1">
        <f t="array" aca="1" ref="CL1035" ca="1">IFERROR(INDEX($BO$6:$BV$6, $BN$6, MATCH($CK1035, $BO$8:$BV$8, 0)), 0)</f>
        <v>0</v>
      </c>
      <c r="CN1035" s="150">
        <f t="shared" ca="1" si="183"/>
        <v>5</v>
      </c>
      <c r="CO1035" s="118">
        <f ca="1">SUMIF($CN$9:$CN1035, $CN1035, $CL$9:$CL$9)</f>
        <v>198.69791666666515</v>
      </c>
      <c r="CP1035" s="140" t="str">
        <f ca="1">IFERROR(INDEX('Current Jobs'!$W$11:$W$510, MATCH($CN1035, 'Current Jobs'!$T$11:$T$510, 0)), "")</f>
        <v/>
      </c>
      <c r="CQ1035" s="17" t="str">
        <f t="shared" ca="1" si="186"/>
        <v/>
      </c>
      <c r="CR1035" s="17" t="str">
        <f t="shared" ca="1" si="188"/>
        <v/>
      </c>
      <c r="CS1035" s="17" t="str">
        <f t="shared" ca="1" si="184"/>
        <v/>
      </c>
      <c r="CT1035" s="17" t="str">
        <f t="shared" ca="1" si="185"/>
        <v/>
      </c>
      <c r="CV1035" s="118" t="str" cm="1">
        <f t="array" aca="1" ref="CV1035" ca="1">IF($CN1035&gt;$CV$6, "", IFERROR(INDEX($BO$4:$BV$4, $BN$4, MATCH($CK1035, $BO$8:$BV$8, 0)), 0))</f>
        <v/>
      </c>
      <c r="CX1035" s="118" t="str">
        <f t="shared" ca="1" si="190"/>
        <v/>
      </c>
    </row>
    <row r="1036" spans="88:102" hidden="1" x14ac:dyDescent="0.25">
      <c r="CJ1036" s="89">
        <f t="shared" ca="1" si="187"/>
        <v>45691</v>
      </c>
      <c r="CK1036" s="17" t="str">
        <f t="shared" ca="1" si="189"/>
        <v>Mon</v>
      </c>
      <c r="CL1036" s="118" cm="1">
        <f t="array" aca="1" ref="CL1036" ca="1">IFERROR(INDEX($BO$6:$BV$6, $BN$6, MATCH($CK1036, $BO$8:$BV$8, 0)), 0)</f>
        <v>0.28385416666666663</v>
      </c>
      <c r="CN1036" s="150">
        <f t="shared" ca="1" si="183"/>
        <v>5</v>
      </c>
      <c r="CO1036" s="118">
        <f ca="1">SUMIF($CN$9:$CN1036, $CN1036, $CL$9:$CL$9)</f>
        <v>198.98177083333181</v>
      </c>
      <c r="CP1036" s="140" t="str">
        <f ca="1">IFERROR(INDEX('Current Jobs'!$W$11:$W$510, MATCH($CN1036, 'Current Jobs'!$T$11:$T$510, 0)), "")</f>
        <v/>
      </c>
      <c r="CQ1036" s="17" t="str">
        <f t="shared" ca="1" si="186"/>
        <v/>
      </c>
      <c r="CR1036" s="17" t="str">
        <f t="shared" ca="1" si="188"/>
        <v/>
      </c>
      <c r="CS1036" s="17" t="str">
        <f t="shared" ca="1" si="184"/>
        <v/>
      </c>
      <c r="CT1036" s="17" t="str">
        <f t="shared" ca="1" si="185"/>
        <v/>
      </c>
      <c r="CV1036" s="118" t="str" cm="1">
        <f t="array" aca="1" ref="CV1036" ca="1">IF($CN1036&gt;$CV$6, "", IFERROR(INDEX($BO$4:$BV$4, $BN$4, MATCH($CK1036, $BO$8:$BV$8, 0)), 0))</f>
        <v/>
      </c>
      <c r="CX1036" s="118" t="str">
        <f t="shared" ca="1" si="190"/>
        <v/>
      </c>
    </row>
    <row r="1037" spans="88:102" hidden="1" x14ac:dyDescent="0.25">
      <c r="CJ1037" s="89">
        <f t="shared" ca="1" si="187"/>
        <v>45692</v>
      </c>
      <c r="CK1037" s="17" t="str">
        <f t="shared" ca="1" si="189"/>
        <v>Tue</v>
      </c>
      <c r="CL1037" s="118" cm="1">
        <f t="array" aca="1" ref="CL1037" ca="1">IFERROR(INDEX($BO$6:$BV$6, $BN$6, MATCH($CK1037, $BO$8:$BV$8, 0)), 0)</f>
        <v>0.28385416666666663</v>
      </c>
      <c r="CN1037" s="150">
        <f t="shared" ca="1" si="183"/>
        <v>5</v>
      </c>
      <c r="CO1037" s="118">
        <f ca="1">SUMIF($CN$9:$CN1037, $CN1037, $CL$9:$CL$9)</f>
        <v>199.26562499999847</v>
      </c>
      <c r="CP1037" s="140" t="str">
        <f ca="1">IFERROR(INDEX('Current Jobs'!$W$11:$W$510, MATCH($CN1037, 'Current Jobs'!$T$11:$T$510, 0)), "")</f>
        <v/>
      </c>
      <c r="CQ1037" s="17" t="str">
        <f t="shared" ca="1" si="186"/>
        <v/>
      </c>
      <c r="CR1037" s="17" t="str">
        <f t="shared" ca="1" si="188"/>
        <v/>
      </c>
      <c r="CS1037" s="17" t="str">
        <f t="shared" ca="1" si="184"/>
        <v/>
      </c>
      <c r="CT1037" s="17" t="str">
        <f t="shared" ca="1" si="185"/>
        <v/>
      </c>
      <c r="CV1037" s="118" t="str" cm="1">
        <f t="array" aca="1" ref="CV1037" ca="1">IF($CN1037&gt;$CV$6, "", IFERROR(INDEX($BO$4:$BV$4, $BN$4, MATCH($CK1037, $BO$8:$BV$8, 0)), 0))</f>
        <v/>
      </c>
      <c r="CX1037" s="118" t="str">
        <f t="shared" ca="1" si="190"/>
        <v/>
      </c>
    </row>
    <row r="1038" spans="88:102" hidden="1" x14ac:dyDescent="0.25">
      <c r="CJ1038" s="89">
        <f t="shared" ca="1" si="187"/>
        <v>45693</v>
      </c>
      <c r="CK1038" s="17" t="str">
        <f t="shared" ca="1" si="189"/>
        <v>Wed</v>
      </c>
      <c r="CL1038" s="118" cm="1">
        <f t="array" aca="1" ref="CL1038" ca="1">IFERROR(INDEX($BO$6:$BV$6, $BN$6, MATCH($CK1038, $BO$8:$BV$8, 0)), 0)</f>
        <v>0.28385416666666663</v>
      </c>
      <c r="CN1038" s="150">
        <f t="shared" ca="1" si="183"/>
        <v>5</v>
      </c>
      <c r="CO1038" s="118">
        <f ca="1">SUMIF($CN$9:$CN1038, $CN1038, $CL$9:$CL$9)</f>
        <v>199.54947916666512</v>
      </c>
      <c r="CP1038" s="140" t="str">
        <f ca="1">IFERROR(INDEX('Current Jobs'!$W$11:$W$510, MATCH($CN1038, 'Current Jobs'!$T$11:$T$510, 0)), "")</f>
        <v/>
      </c>
      <c r="CQ1038" s="17" t="str">
        <f t="shared" ca="1" si="186"/>
        <v/>
      </c>
      <c r="CR1038" s="17" t="str">
        <f t="shared" ca="1" si="188"/>
        <v/>
      </c>
      <c r="CS1038" s="17" t="str">
        <f t="shared" ca="1" si="184"/>
        <v/>
      </c>
      <c r="CT1038" s="17" t="str">
        <f t="shared" ca="1" si="185"/>
        <v/>
      </c>
      <c r="CV1038" s="118" t="str" cm="1">
        <f t="array" aca="1" ref="CV1038" ca="1">IF($CN1038&gt;$CV$6, "", IFERROR(INDEX($BO$4:$BV$4, $BN$4, MATCH($CK1038, $BO$8:$BV$8, 0)), 0))</f>
        <v/>
      </c>
      <c r="CX1038" s="118" t="str">
        <f t="shared" ca="1" si="190"/>
        <v/>
      </c>
    </row>
    <row r="1039" spans="88:102" hidden="1" x14ac:dyDescent="0.25">
      <c r="CJ1039" s="89">
        <f t="shared" ca="1" si="187"/>
        <v>45694</v>
      </c>
      <c r="CK1039" s="17" t="str">
        <f t="shared" ca="1" si="189"/>
        <v>Thu</v>
      </c>
      <c r="CL1039" s="118" cm="1">
        <f t="array" aca="1" ref="CL1039" ca="1">IFERROR(INDEX($BO$6:$BV$6, $BN$6, MATCH($CK1039, $BO$8:$BV$8, 0)), 0)</f>
        <v>0.28385416666666663</v>
      </c>
      <c r="CN1039" s="150">
        <f t="shared" ca="1" si="183"/>
        <v>5</v>
      </c>
      <c r="CO1039" s="118">
        <f ca="1">SUMIF($CN$9:$CN1039, $CN1039, $CL$9:$CL$9)</f>
        <v>199.83333333333178</v>
      </c>
      <c r="CP1039" s="140" t="str">
        <f ca="1">IFERROR(INDEX('Current Jobs'!$W$11:$W$510, MATCH($CN1039, 'Current Jobs'!$T$11:$T$510, 0)), "")</f>
        <v/>
      </c>
      <c r="CQ1039" s="17" t="str">
        <f t="shared" ca="1" si="186"/>
        <v/>
      </c>
      <c r="CR1039" s="17" t="str">
        <f t="shared" ca="1" si="188"/>
        <v/>
      </c>
      <c r="CS1039" s="17" t="str">
        <f t="shared" ca="1" si="184"/>
        <v/>
      </c>
      <c r="CT1039" s="17" t="str">
        <f t="shared" ca="1" si="185"/>
        <v/>
      </c>
      <c r="CV1039" s="118" t="str" cm="1">
        <f t="array" aca="1" ref="CV1039" ca="1">IF($CN1039&gt;$CV$6, "", IFERROR(INDEX($BO$4:$BV$4, $BN$4, MATCH($CK1039, $BO$8:$BV$8, 0)), 0))</f>
        <v/>
      </c>
      <c r="CX1039" s="118" t="str">
        <f t="shared" ca="1" si="190"/>
        <v/>
      </c>
    </row>
    <row r="1040" spans="88:102" hidden="1" x14ac:dyDescent="0.25">
      <c r="CJ1040" s="89">
        <f t="shared" ca="1" si="187"/>
        <v>45695</v>
      </c>
      <c r="CK1040" s="17" t="str">
        <f t="shared" ca="1" si="189"/>
        <v>Fri</v>
      </c>
      <c r="CL1040" s="118" cm="1">
        <f t="array" aca="1" ref="CL1040" ca="1">IFERROR(INDEX($BO$6:$BV$6, $BN$6, MATCH($CK1040, $BO$8:$BV$8, 0)), 0)</f>
        <v>0.28385416666666663</v>
      </c>
      <c r="CN1040" s="150">
        <f t="shared" ca="1" si="183"/>
        <v>5</v>
      </c>
      <c r="CO1040" s="118">
        <f ca="1">SUMIF($CN$9:$CN1040, $CN1040, $CL$9:$CL$9)</f>
        <v>200.11718749999844</v>
      </c>
      <c r="CP1040" s="140" t="str">
        <f ca="1">IFERROR(INDEX('Current Jobs'!$W$11:$W$510, MATCH($CN1040, 'Current Jobs'!$T$11:$T$510, 0)), "")</f>
        <v/>
      </c>
      <c r="CQ1040" s="17" t="str">
        <f t="shared" ca="1" si="186"/>
        <v/>
      </c>
      <c r="CR1040" s="17" t="str">
        <f t="shared" ca="1" si="188"/>
        <v/>
      </c>
      <c r="CS1040" s="17" t="str">
        <f t="shared" ca="1" si="184"/>
        <v/>
      </c>
      <c r="CT1040" s="17" t="str">
        <f t="shared" ca="1" si="185"/>
        <v/>
      </c>
      <c r="CV1040" s="118" t="str" cm="1">
        <f t="array" aca="1" ref="CV1040" ca="1">IF($CN1040&gt;$CV$6, "", IFERROR(INDEX($BO$4:$BV$4, $BN$4, MATCH($CK1040, $BO$8:$BV$8, 0)), 0))</f>
        <v/>
      </c>
      <c r="CX1040" s="118" t="str">
        <f t="shared" ca="1" si="190"/>
        <v/>
      </c>
    </row>
    <row r="1041" spans="88:102" hidden="1" x14ac:dyDescent="0.25">
      <c r="CJ1041" s="89">
        <f t="shared" ca="1" si="187"/>
        <v>45696</v>
      </c>
      <c r="CK1041" s="17" t="str">
        <f t="shared" ca="1" si="189"/>
        <v>Sat</v>
      </c>
      <c r="CL1041" s="118" cm="1">
        <f t="array" aca="1" ref="CL1041" ca="1">IFERROR(INDEX($BO$6:$BV$6, $BN$6, MATCH($CK1041, $BO$8:$BV$8, 0)), 0)</f>
        <v>0</v>
      </c>
      <c r="CN1041" s="150">
        <f t="shared" ref="CN1041:CN1104" ca="1" si="191">IF($CO1040&gt;=$CP1040, $CN1040+1, $CN1040)</f>
        <v>5</v>
      </c>
      <c r="CO1041" s="118">
        <f ca="1">SUMIF($CN$9:$CN1041, $CN1041, $CL$9:$CL$9)</f>
        <v>200.11718749999844</v>
      </c>
      <c r="CP1041" s="140" t="str">
        <f ca="1">IFERROR(INDEX('Current Jobs'!$W$11:$W$510, MATCH($CN1041, 'Current Jobs'!$T$11:$T$510, 0)), "")</f>
        <v/>
      </c>
      <c r="CQ1041" s="17" t="str">
        <f t="shared" ca="1" si="186"/>
        <v/>
      </c>
      <c r="CR1041" s="17" t="str">
        <f t="shared" ca="1" si="188"/>
        <v/>
      </c>
      <c r="CS1041" s="17" t="str">
        <f t="shared" ca="1" si="184"/>
        <v/>
      </c>
      <c r="CT1041" s="17" t="str">
        <f t="shared" ca="1" si="185"/>
        <v/>
      </c>
      <c r="CV1041" s="118" t="str" cm="1">
        <f t="array" aca="1" ref="CV1041" ca="1">IF($CN1041&gt;$CV$6, "", IFERROR(INDEX($BO$4:$BV$4, $BN$4, MATCH($CK1041, $BO$8:$BV$8, 0)), 0))</f>
        <v/>
      </c>
      <c r="CX1041" s="118" t="str">
        <f t="shared" ca="1" si="190"/>
        <v/>
      </c>
    </row>
    <row r="1042" spans="88:102" hidden="1" x14ac:dyDescent="0.25">
      <c r="CJ1042" s="89">
        <f t="shared" ca="1" si="187"/>
        <v>45697</v>
      </c>
      <c r="CK1042" s="17" t="str">
        <f t="shared" ca="1" si="189"/>
        <v>Sun</v>
      </c>
      <c r="CL1042" s="118" cm="1">
        <f t="array" aca="1" ref="CL1042" ca="1">IFERROR(INDEX($BO$6:$BV$6, $BN$6, MATCH($CK1042, $BO$8:$BV$8, 0)), 0)</f>
        <v>0</v>
      </c>
      <c r="CN1042" s="150">
        <f t="shared" ca="1" si="191"/>
        <v>5</v>
      </c>
      <c r="CO1042" s="118">
        <f ca="1">SUMIF($CN$9:$CN1042, $CN1042, $CL$9:$CL$9)</f>
        <v>200.11718749999844</v>
      </c>
      <c r="CP1042" s="140" t="str">
        <f ca="1">IFERROR(INDEX('Current Jobs'!$W$11:$W$510, MATCH($CN1042, 'Current Jobs'!$T$11:$T$510, 0)), "")</f>
        <v/>
      </c>
      <c r="CQ1042" s="17" t="str">
        <f t="shared" ca="1" si="186"/>
        <v/>
      </c>
      <c r="CR1042" s="17" t="str">
        <f t="shared" ca="1" si="188"/>
        <v/>
      </c>
      <c r="CS1042" s="17" t="str">
        <f t="shared" ca="1" si="184"/>
        <v/>
      </c>
      <c r="CT1042" s="17" t="str">
        <f t="shared" ca="1" si="185"/>
        <v/>
      </c>
      <c r="CV1042" s="118" t="str" cm="1">
        <f t="array" aca="1" ref="CV1042" ca="1">IF($CN1042&gt;$CV$6, "", IFERROR(INDEX($BO$4:$BV$4, $BN$4, MATCH($CK1042, $BO$8:$BV$8, 0)), 0))</f>
        <v/>
      </c>
      <c r="CX1042" s="118" t="str">
        <f t="shared" ca="1" si="190"/>
        <v/>
      </c>
    </row>
    <row r="1043" spans="88:102" hidden="1" x14ac:dyDescent="0.25">
      <c r="CJ1043" s="89">
        <f t="shared" ca="1" si="187"/>
        <v>45698</v>
      </c>
      <c r="CK1043" s="17" t="str">
        <f t="shared" ca="1" si="189"/>
        <v>Mon</v>
      </c>
      <c r="CL1043" s="118" cm="1">
        <f t="array" aca="1" ref="CL1043" ca="1">IFERROR(INDEX($BO$6:$BV$6, $BN$6, MATCH($CK1043, $BO$8:$BV$8, 0)), 0)</f>
        <v>0.28385416666666663</v>
      </c>
      <c r="CN1043" s="150">
        <f t="shared" ca="1" si="191"/>
        <v>5</v>
      </c>
      <c r="CO1043" s="118">
        <f ca="1">SUMIF($CN$9:$CN1043, $CN1043, $CL$9:$CL$9)</f>
        <v>200.40104166666509</v>
      </c>
      <c r="CP1043" s="140" t="str">
        <f ca="1">IFERROR(INDEX('Current Jobs'!$W$11:$W$510, MATCH($CN1043, 'Current Jobs'!$T$11:$T$510, 0)), "")</f>
        <v/>
      </c>
      <c r="CQ1043" s="17" t="str">
        <f t="shared" ca="1" si="186"/>
        <v/>
      </c>
      <c r="CR1043" s="17" t="str">
        <f t="shared" ca="1" si="188"/>
        <v/>
      </c>
      <c r="CS1043" s="17" t="str">
        <f t="shared" ca="1" si="184"/>
        <v/>
      </c>
      <c r="CT1043" s="17" t="str">
        <f t="shared" ca="1" si="185"/>
        <v/>
      </c>
      <c r="CV1043" s="118" t="str" cm="1">
        <f t="array" aca="1" ref="CV1043" ca="1">IF($CN1043&gt;$CV$6, "", IFERROR(INDEX($BO$4:$BV$4, $BN$4, MATCH($CK1043, $BO$8:$BV$8, 0)), 0))</f>
        <v/>
      </c>
      <c r="CX1043" s="118" t="str">
        <f t="shared" ca="1" si="190"/>
        <v/>
      </c>
    </row>
    <row r="1044" spans="88:102" hidden="1" x14ac:dyDescent="0.25">
      <c r="CJ1044" s="89">
        <f t="shared" ca="1" si="187"/>
        <v>45699</v>
      </c>
      <c r="CK1044" s="17" t="str">
        <f t="shared" ca="1" si="189"/>
        <v>Tue</v>
      </c>
      <c r="CL1044" s="118" cm="1">
        <f t="array" aca="1" ref="CL1044" ca="1">IFERROR(INDEX($BO$6:$BV$6, $BN$6, MATCH($CK1044, $BO$8:$BV$8, 0)), 0)</f>
        <v>0.28385416666666663</v>
      </c>
      <c r="CN1044" s="150">
        <f t="shared" ca="1" si="191"/>
        <v>5</v>
      </c>
      <c r="CO1044" s="118">
        <f ca="1">SUMIF($CN$9:$CN1044, $CN1044, $CL$9:$CL$9)</f>
        <v>200.68489583333175</v>
      </c>
      <c r="CP1044" s="140" t="str">
        <f ca="1">IFERROR(INDEX('Current Jobs'!$W$11:$W$510, MATCH($CN1044, 'Current Jobs'!$T$11:$T$510, 0)), "")</f>
        <v/>
      </c>
      <c r="CQ1044" s="17" t="str">
        <f t="shared" ca="1" si="186"/>
        <v/>
      </c>
      <c r="CR1044" s="17" t="str">
        <f t="shared" ca="1" si="188"/>
        <v/>
      </c>
      <c r="CS1044" s="17" t="str">
        <f t="shared" ca="1" si="184"/>
        <v/>
      </c>
      <c r="CT1044" s="17" t="str">
        <f t="shared" ca="1" si="185"/>
        <v/>
      </c>
      <c r="CV1044" s="118" t="str" cm="1">
        <f t="array" aca="1" ref="CV1044" ca="1">IF($CN1044&gt;$CV$6, "", IFERROR(INDEX($BO$4:$BV$4, $BN$4, MATCH($CK1044, $BO$8:$BV$8, 0)), 0))</f>
        <v/>
      </c>
      <c r="CX1044" s="118" t="str">
        <f t="shared" ca="1" si="190"/>
        <v/>
      </c>
    </row>
    <row r="1045" spans="88:102" hidden="1" x14ac:dyDescent="0.25">
      <c r="CJ1045" s="89">
        <f t="shared" ca="1" si="187"/>
        <v>45700</v>
      </c>
      <c r="CK1045" s="17" t="str">
        <f t="shared" ca="1" si="189"/>
        <v>Wed</v>
      </c>
      <c r="CL1045" s="118" cm="1">
        <f t="array" aca="1" ref="CL1045" ca="1">IFERROR(INDEX($BO$6:$BV$6, $BN$6, MATCH($CK1045, $BO$8:$BV$8, 0)), 0)</f>
        <v>0.28385416666666663</v>
      </c>
      <c r="CN1045" s="150">
        <f t="shared" ca="1" si="191"/>
        <v>5</v>
      </c>
      <c r="CO1045" s="118">
        <f ca="1">SUMIF($CN$9:$CN1045, $CN1045, $CL$9:$CL$9)</f>
        <v>200.96874999999841</v>
      </c>
      <c r="CP1045" s="140" t="str">
        <f ca="1">IFERROR(INDEX('Current Jobs'!$W$11:$W$510, MATCH($CN1045, 'Current Jobs'!$T$11:$T$510, 0)), "")</f>
        <v/>
      </c>
      <c r="CQ1045" s="17" t="str">
        <f t="shared" ca="1" si="186"/>
        <v/>
      </c>
      <c r="CR1045" s="17" t="str">
        <f t="shared" ca="1" si="188"/>
        <v/>
      </c>
      <c r="CS1045" s="17" t="str">
        <f t="shared" ca="1" si="184"/>
        <v/>
      </c>
      <c r="CT1045" s="17" t="str">
        <f t="shared" ca="1" si="185"/>
        <v/>
      </c>
      <c r="CV1045" s="118" t="str" cm="1">
        <f t="array" aca="1" ref="CV1045" ca="1">IF($CN1045&gt;$CV$6, "", IFERROR(INDEX($BO$4:$BV$4, $BN$4, MATCH($CK1045, $BO$8:$BV$8, 0)), 0))</f>
        <v/>
      </c>
      <c r="CX1045" s="118" t="str">
        <f t="shared" ca="1" si="190"/>
        <v/>
      </c>
    </row>
    <row r="1046" spans="88:102" hidden="1" x14ac:dyDescent="0.25">
      <c r="CJ1046" s="89">
        <f t="shared" ca="1" si="187"/>
        <v>45701</v>
      </c>
      <c r="CK1046" s="17" t="str">
        <f t="shared" ca="1" si="189"/>
        <v>Thu</v>
      </c>
      <c r="CL1046" s="118" cm="1">
        <f t="array" aca="1" ref="CL1046" ca="1">IFERROR(INDEX($BO$6:$BV$6, $BN$6, MATCH($CK1046, $BO$8:$BV$8, 0)), 0)</f>
        <v>0.28385416666666663</v>
      </c>
      <c r="CN1046" s="150">
        <f t="shared" ca="1" si="191"/>
        <v>5</v>
      </c>
      <c r="CO1046" s="118">
        <f ca="1">SUMIF($CN$9:$CN1046, $CN1046, $CL$9:$CL$9)</f>
        <v>201.25260416666507</v>
      </c>
      <c r="CP1046" s="140" t="str">
        <f ca="1">IFERROR(INDEX('Current Jobs'!$W$11:$W$510, MATCH($CN1046, 'Current Jobs'!$T$11:$T$510, 0)), "")</f>
        <v/>
      </c>
      <c r="CQ1046" s="17" t="str">
        <f t="shared" ca="1" si="186"/>
        <v/>
      </c>
      <c r="CR1046" s="17" t="str">
        <f t="shared" ca="1" si="188"/>
        <v/>
      </c>
      <c r="CS1046" s="17" t="str">
        <f t="shared" ca="1" si="184"/>
        <v/>
      </c>
      <c r="CT1046" s="17" t="str">
        <f t="shared" ca="1" si="185"/>
        <v/>
      </c>
      <c r="CV1046" s="118" t="str" cm="1">
        <f t="array" aca="1" ref="CV1046" ca="1">IF($CN1046&gt;$CV$6, "", IFERROR(INDEX($BO$4:$BV$4, $BN$4, MATCH($CK1046, $BO$8:$BV$8, 0)), 0))</f>
        <v/>
      </c>
      <c r="CX1046" s="118" t="str">
        <f t="shared" ca="1" si="190"/>
        <v/>
      </c>
    </row>
    <row r="1047" spans="88:102" hidden="1" x14ac:dyDescent="0.25">
      <c r="CJ1047" s="89">
        <f t="shared" ca="1" si="187"/>
        <v>45702</v>
      </c>
      <c r="CK1047" s="17" t="str">
        <f t="shared" ca="1" si="189"/>
        <v>Fri</v>
      </c>
      <c r="CL1047" s="118" cm="1">
        <f t="array" aca="1" ref="CL1047" ca="1">IFERROR(INDEX($BO$6:$BV$6, $BN$6, MATCH($CK1047, $BO$8:$BV$8, 0)), 0)</f>
        <v>0.28385416666666663</v>
      </c>
      <c r="CN1047" s="150">
        <f t="shared" ca="1" si="191"/>
        <v>5</v>
      </c>
      <c r="CO1047" s="118">
        <f ca="1">SUMIF($CN$9:$CN1047, $CN1047, $CL$9:$CL$9)</f>
        <v>201.53645833333172</v>
      </c>
      <c r="CP1047" s="140" t="str">
        <f ca="1">IFERROR(INDEX('Current Jobs'!$W$11:$W$510, MATCH($CN1047, 'Current Jobs'!$T$11:$T$510, 0)), "")</f>
        <v/>
      </c>
      <c r="CQ1047" s="17" t="str">
        <f t="shared" ca="1" si="186"/>
        <v/>
      </c>
      <c r="CR1047" s="17" t="str">
        <f t="shared" ca="1" si="188"/>
        <v/>
      </c>
      <c r="CS1047" s="17" t="str">
        <f t="shared" ca="1" si="184"/>
        <v/>
      </c>
      <c r="CT1047" s="17" t="str">
        <f t="shared" ca="1" si="185"/>
        <v/>
      </c>
      <c r="CV1047" s="118" t="str" cm="1">
        <f t="array" aca="1" ref="CV1047" ca="1">IF($CN1047&gt;$CV$6, "", IFERROR(INDEX($BO$4:$BV$4, $BN$4, MATCH($CK1047, $BO$8:$BV$8, 0)), 0))</f>
        <v/>
      </c>
      <c r="CX1047" s="118" t="str">
        <f t="shared" ca="1" si="190"/>
        <v/>
      </c>
    </row>
    <row r="1048" spans="88:102" hidden="1" x14ac:dyDescent="0.25">
      <c r="CJ1048" s="89">
        <f t="shared" ca="1" si="187"/>
        <v>45703</v>
      </c>
      <c r="CK1048" s="17" t="str">
        <f t="shared" ca="1" si="189"/>
        <v>Sat</v>
      </c>
      <c r="CL1048" s="118" cm="1">
        <f t="array" aca="1" ref="CL1048" ca="1">IFERROR(INDEX($BO$6:$BV$6, $BN$6, MATCH($CK1048, $BO$8:$BV$8, 0)), 0)</f>
        <v>0</v>
      </c>
      <c r="CN1048" s="150">
        <f t="shared" ca="1" si="191"/>
        <v>5</v>
      </c>
      <c r="CO1048" s="118">
        <f ca="1">SUMIF($CN$9:$CN1048, $CN1048, $CL$9:$CL$9)</f>
        <v>201.53645833333172</v>
      </c>
      <c r="CP1048" s="140" t="str">
        <f ca="1">IFERROR(INDEX('Current Jobs'!$W$11:$W$510, MATCH($CN1048, 'Current Jobs'!$T$11:$T$510, 0)), "")</f>
        <v/>
      </c>
      <c r="CQ1048" s="17" t="str">
        <f t="shared" ca="1" si="186"/>
        <v/>
      </c>
      <c r="CR1048" s="17" t="str">
        <f t="shared" ca="1" si="188"/>
        <v/>
      </c>
      <c r="CS1048" s="17" t="str">
        <f t="shared" ca="1" si="184"/>
        <v/>
      </c>
      <c r="CT1048" s="17" t="str">
        <f t="shared" ca="1" si="185"/>
        <v/>
      </c>
      <c r="CV1048" s="118" t="str" cm="1">
        <f t="array" aca="1" ref="CV1048" ca="1">IF($CN1048&gt;$CV$6, "", IFERROR(INDEX($BO$4:$BV$4, $BN$4, MATCH($CK1048, $BO$8:$BV$8, 0)), 0))</f>
        <v/>
      </c>
      <c r="CX1048" s="118" t="str">
        <f t="shared" ca="1" si="190"/>
        <v/>
      </c>
    </row>
    <row r="1049" spans="88:102" hidden="1" x14ac:dyDescent="0.25">
      <c r="CJ1049" s="89">
        <f t="shared" ca="1" si="187"/>
        <v>45704</v>
      </c>
      <c r="CK1049" s="17" t="str">
        <f t="shared" ca="1" si="189"/>
        <v>Sun</v>
      </c>
      <c r="CL1049" s="118" cm="1">
        <f t="array" aca="1" ref="CL1049" ca="1">IFERROR(INDEX($BO$6:$BV$6, $BN$6, MATCH($CK1049, $BO$8:$BV$8, 0)), 0)</f>
        <v>0</v>
      </c>
      <c r="CN1049" s="150">
        <f t="shared" ca="1" si="191"/>
        <v>5</v>
      </c>
      <c r="CO1049" s="118">
        <f ca="1">SUMIF($CN$9:$CN1049, $CN1049, $CL$9:$CL$9)</f>
        <v>201.53645833333172</v>
      </c>
      <c r="CP1049" s="140" t="str">
        <f ca="1">IFERROR(INDEX('Current Jobs'!$W$11:$W$510, MATCH($CN1049, 'Current Jobs'!$T$11:$T$510, 0)), "")</f>
        <v/>
      </c>
      <c r="CQ1049" s="17" t="str">
        <f t="shared" ca="1" si="186"/>
        <v/>
      </c>
      <c r="CR1049" s="17" t="str">
        <f t="shared" ca="1" si="188"/>
        <v/>
      </c>
      <c r="CS1049" s="17" t="str">
        <f t="shared" ca="1" si="184"/>
        <v/>
      </c>
      <c r="CT1049" s="17" t="str">
        <f t="shared" ca="1" si="185"/>
        <v/>
      </c>
      <c r="CV1049" s="118" t="str" cm="1">
        <f t="array" aca="1" ref="CV1049" ca="1">IF($CN1049&gt;$CV$6, "", IFERROR(INDEX($BO$4:$BV$4, $BN$4, MATCH($CK1049, $BO$8:$BV$8, 0)), 0))</f>
        <v/>
      </c>
      <c r="CX1049" s="118" t="str">
        <f t="shared" ca="1" si="190"/>
        <v/>
      </c>
    </row>
    <row r="1050" spans="88:102" hidden="1" x14ac:dyDescent="0.25">
      <c r="CJ1050" s="89">
        <f t="shared" ca="1" si="187"/>
        <v>45705</v>
      </c>
      <c r="CK1050" s="17" t="str">
        <f t="shared" ca="1" si="189"/>
        <v>Mon</v>
      </c>
      <c r="CL1050" s="118" cm="1">
        <f t="array" aca="1" ref="CL1050" ca="1">IFERROR(INDEX($BO$6:$BV$6, $BN$6, MATCH($CK1050, $BO$8:$BV$8, 0)), 0)</f>
        <v>0.28385416666666663</v>
      </c>
      <c r="CN1050" s="150">
        <f t="shared" ca="1" si="191"/>
        <v>5</v>
      </c>
      <c r="CO1050" s="118">
        <f ca="1">SUMIF($CN$9:$CN1050, $CN1050, $CL$9:$CL$9)</f>
        <v>201.82031249999838</v>
      </c>
      <c r="CP1050" s="140" t="str">
        <f ca="1">IFERROR(INDEX('Current Jobs'!$W$11:$W$510, MATCH($CN1050, 'Current Jobs'!$T$11:$T$510, 0)), "")</f>
        <v/>
      </c>
      <c r="CQ1050" s="17" t="str">
        <f t="shared" ca="1" si="186"/>
        <v/>
      </c>
      <c r="CR1050" s="17" t="str">
        <f t="shared" ca="1" si="188"/>
        <v/>
      </c>
      <c r="CS1050" s="17" t="str">
        <f t="shared" ca="1" si="184"/>
        <v/>
      </c>
      <c r="CT1050" s="17" t="str">
        <f t="shared" ca="1" si="185"/>
        <v/>
      </c>
      <c r="CV1050" s="118" t="str" cm="1">
        <f t="array" aca="1" ref="CV1050" ca="1">IF($CN1050&gt;$CV$6, "", IFERROR(INDEX($BO$4:$BV$4, $BN$4, MATCH($CK1050, $BO$8:$BV$8, 0)), 0))</f>
        <v/>
      </c>
      <c r="CX1050" s="118" t="str">
        <f t="shared" ca="1" si="190"/>
        <v/>
      </c>
    </row>
    <row r="1051" spans="88:102" hidden="1" x14ac:dyDescent="0.25">
      <c r="CJ1051" s="89">
        <f t="shared" ca="1" si="187"/>
        <v>45706</v>
      </c>
      <c r="CK1051" s="17" t="str">
        <f t="shared" ca="1" si="189"/>
        <v>Tue</v>
      </c>
      <c r="CL1051" s="118" cm="1">
        <f t="array" aca="1" ref="CL1051" ca="1">IFERROR(INDEX($BO$6:$BV$6, $BN$6, MATCH($CK1051, $BO$8:$BV$8, 0)), 0)</f>
        <v>0.28385416666666663</v>
      </c>
      <c r="CN1051" s="150">
        <f t="shared" ca="1" si="191"/>
        <v>5</v>
      </c>
      <c r="CO1051" s="118">
        <f ca="1">SUMIF($CN$9:$CN1051, $CN1051, $CL$9:$CL$9)</f>
        <v>202.10416666666504</v>
      </c>
      <c r="CP1051" s="140" t="str">
        <f ca="1">IFERROR(INDEX('Current Jobs'!$W$11:$W$510, MATCH($CN1051, 'Current Jobs'!$T$11:$T$510, 0)), "")</f>
        <v/>
      </c>
      <c r="CQ1051" s="17" t="str">
        <f t="shared" ca="1" si="186"/>
        <v/>
      </c>
      <c r="CR1051" s="17" t="str">
        <f t="shared" ca="1" si="188"/>
        <v/>
      </c>
      <c r="CS1051" s="17" t="str">
        <f t="shared" ca="1" si="184"/>
        <v/>
      </c>
      <c r="CT1051" s="17" t="str">
        <f t="shared" ca="1" si="185"/>
        <v/>
      </c>
      <c r="CV1051" s="118" t="str" cm="1">
        <f t="array" aca="1" ref="CV1051" ca="1">IF($CN1051&gt;$CV$6, "", IFERROR(INDEX($BO$4:$BV$4, $BN$4, MATCH($CK1051, $BO$8:$BV$8, 0)), 0))</f>
        <v/>
      </c>
      <c r="CX1051" s="118" t="str">
        <f t="shared" ca="1" si="190"/>
        <v/>
      </c>
    </row>
    <row r="1052" spans="88:102" hidden="1" x14ac:dyDescent="0.25">
      <c r="CJ1052" s="89">
        <f t="shared" ca="1" si="187"/>
        <v>45707</v>
      </c>
      <c r="CK1052" s="17" t="str">
        <f t="shared" ca="1" si="189"/>
        <v>Wed</v>
      </c>
      <c r="CL1052" s="118" cm="1">
        <f t="array" aca="1" ref="CL1052" ca="1">IFERROR(INDEX($BO$6:$BV$6, $BN$6, MATCH($CK1052, $BO$8:$BV$8, 0)), 0)</f>
        <v>0.28385416666666663</v>
      </c>
      <c r="CN1052" s="150">
        <f t="shared" ca="1" si="191"/>
        <v>5</v>
      </c>
      <c r="CO1052" s="118">
        <f ca="1">SUMIF($CN$9:$CN1052, $CN1052, $CL$9:$CL$9)</f>
        <v>202.38802083333169</v>
      </c>
      <c r="CP1052" s="140" t="str">
        <f ca="1">IFERROR(INDEX('Current Jobs'!$W$11:$W$510, MATCH($CN1052, 'Current Jobs'!$T$11:$T$510, 0)), "")</f>
        <v/>
      </c>
      <c r="CQ1052" s="17" t="str">
        <f t="shared" ca="1" si="186"/>
        <v/>
      </c>
      <c r="CR1052" s="17" t="str">
        <f t="shared" ca="1" si="188"/>
        <v/>
      </c>
      <c r="CS1052" s="17" t="str">
        <f t="shared" ca="1" si="184"/>
        <v/>
      </c>
      <c r="CT1052" s="17" t="str">
        <f t="shared" ca="1" si="185"/>
        <v/>
      </c>
      <c r="CV1052" s="118" t="str" cm="1">
        <f t="array" aca="1" ref="CV1052" ca="1">IF($CN1052&gt;$CV$6, "", IFERROR(INDEX($BO$4:$BV$4, $BN$4, MATCH($CK1052, $BO$8:$BV$8, 0)), 0))</f>
        <v/>
      </c>
      <c r="CX1052" s="118" t="str">
        <f t="shared" ca="1" si="190"/>
        <v/>
      </c>
    </row>
    <row r="1053" spans="88:102" hidden="1" x14ac:dyDescent="0.25">
      <c r="CJ1053" s="89">
        <f t="shared" ca="1" si="187"/>
        <v>45708</v>
      </c>
      <c r="CK1053" s="17" t="str">
        <f t="shared" ca="1" si="189"/>
        <v>Thu</v>
      </c>
      <c r="CL1053" s="118" cm="1">
        <f t="array" aca="1" ref="CL1053" ca="1">IFERROR(INDEX($BO$6:$BV$6, $BN$6, MATCH($CK1053, $BO$8:$BV$8, 0)), 0)</f>
        <v>0.28385416666666663</v>
      </c>
      <c r="CN1053" s="150">
        <f t="shared" ca="1" si="191"/>
        <v>5</v>
      </c>
      <c r="CO1053" s="118">
        <f ca="1">SUMIF($CN$9:$CN1053, $CN1053, $CL$9:$CL$9)</f>
        <v>202.67187499999835</v>
      </c>
      <c r="CP1053" s="140" t="str">
        <f ca="1">IFERROR(INDEX('Current Jobs'!$W$11:$W$510, MATCH($CN1053, 'Current Jobs'!$T$11:$T$510, 0)), "")</f>
        <v/>
      </c>
      <c r="CQ1053" s="17" t="str">
        <f t="shared" ca="1" si="186"/>
        <v/>
      </c>
      <c r="CR1053" s="17" t="str">
        <f t="shared" ca="1" si="188"/>
        <v/>
      </c>
      <c r="CS1053" s="17" t="str">
        <f t="shared" ca="1" si="184"/>
        <v/>
      </c>
      <c r="CT1053" s="17" t="str">
        <f t="shared" ca="1" si="185"/>
        <v/>
      </c>
      <c r="CV1053" s="118" t="str" cm="1">
        <f t="array" aca="1" ref="CV1053" ca="1">IF($CN1053&gt;$CV$6, "", IFERROR(INDEX($BO$4:$BV$4, $BN$4, MATCH($CK1053, $BO$8:$BV$8, 0)), 0))</f>
        <v/>
      </c>
      <c r="CX1053" s="118" t="str">
        <f t="shared" ca="1" si="190"/>
        <v/>
      </c>
    </row>
    <row r="1054" spans="88:102" hidden="1" x14ac:dyDescent="0.25">
      <c r="CJ1054" s="89">
        <f t="shared" ca="1" si="187"/>
        <v>45709</v>
      </c>
      <c r="CK1054" s="17" t="str">
        <f t="shared" ca="1" si="189"/>
        <v>Fri</v>
      </c>
      <c r="CL1054" s="118" cm="1">
        <f t="array" aca="1" ref="CL1054" ca="1">IFERROR(INDEX($BO$6:$BV$6, $BN$6, MATCH($CK1054, $BO$8:$BV$8, 0)), 0)</f>
        <v>0.28385416666666663</v>
      </c>
      <c r="CN1054" s="150">
        <f t="shared" ca="1" si="191"/>
        <v>5</v>
      </c>
      <c r="CO1054" s="118">
        <f ca="1">SUMIF($CN$9:$CN1054, $CN1054, $CL$9:$CL$9)</f>
        <v>202.95572916666501</v>
      </c>
      <c r="CP1054" s="140" t="str">
        <f ca="1">IFERROR(INDEX('Current Jobs'!$W$11:$W$510, MATCH($CN1054, 'Current Jobs'!$T$11:$T$510, 0)), "")</f>
        <v/>
      </c>
      <c r="CQ1054" s="17" t="str">
        <f t="shared" ca="1" si="186"/>
        <v/>
      </c>
      <c r="CR1054" s="17" t="str">
        <f t="shared" ca="1" si="188"/>
        <v/>
      </c>
      <c r="CS1054" s="17" t="str">
        <f t="shared" ca="1" si="184"/>
        <v/>
      </c>
      <c r="CT1054" s="17" t="str">
        <f t="shared" ca="1" si="185"/>
        <v/>
      </c>
      <c r="CV1054" s="118" t="str" cm="1">
        <f t="array" aca="1" ref="CV1054" ca="1">IF($CN1054&gt;$CV$6, "", IFERROR(INDEX($BO$4:$BV$4, $BN$4, MATCH($CK1054, $BO$8:$BV$8, 0)), 0))</f>
        <v/>
      </c>
      <c r="CX1054" s="118" t="str">
        <f t="shared" ca="1" si="190"/>
        <v/>
      </c>
    </row>
    <row r="1055" spans="88:102" hidden="1" x14ac:dyDescent="0.25">
      <c r="CJ1055" s="89">
        <f t="shared" ca="1" si="187"/>
        <v>45710</v>
      </c>
      <c r="CK1055" s="17" t="str">
        <f t="shared" ca="1" si="189"/>
        <v>Sat</v>
      </c>
      <c r="CL1055" s="118" cm="1">
        <f t="array" aca="1" ref="CL1055" ca="1">IFERROR(INDEX($BO$6:$BV$6, $BN$6, MATCH($CK1055, $BO$8:$BV$8, 0)), 0)</f>
        <v>0</v>
      </c>
      <c r="CN1055" s="150">
        <f t="shared" ca="1" si="191"/>
        <v>5</v>
      </c>
      <c r="CO1055" s="118">
        <f ca="1">SUMIF($CN$9:$CN1055, $CN1055, $CL$9:$CL$9)</f>
        <v>202.95572916666501</v>
      </c>
      <c r="CP1055" s="140" t="str">
        <f ca="1">IFERROR(INDEX('Current Jobs'!$W$11:$W$510, MATCH($CN1055, 'Current Jobs'!$T$11:$T$510, 0)), "")</f>
        <v/>
      </c>
      <c r="CQ1055" s="17" t="str">
        <f t="shared" ca="1" si="186"/>
        <v/>
      </c>
      <c r="CR1055" s="17" t="str">
        <f t="shared" ca="1" si="188"/>
        <v/>
      </c>
      <c r="CS1055" s="17" t="str">
        <f t="shared" ca="1" si="184"/>
        <v/>
      </c>
      <c r="CT1055" s="17" t="str">
        <f t="shared" ca="1" si="185"/>
        <v/>
      </c>
      <c r="CV1055" s="118" t="str" cm="1">
        <f t="array" aca="1" ref="CV1055" ca="1">IF($CN1055&gt;$CV$6, "", IFERROR(INDEX($BO$4:$BV$4, $BN$4, MATCH($CK1055, $BO$8:$BV$8, 0)), 0))</f>
        <v/>
      </c>
      <c r="CX1055" s="118" t="str">
        <f t="shared" ca="1" si="190"/>
        <v/>
      </c>
    </row>
    <row r="1056" spans="88:102" hidden="1" x14ac:dyDescent="0.25">
      <c r="CJ1056" s="89">
        <f t="shared" ca="1" si="187"/>
        <v>45711</v>
      </c>
      <c r="CK1056" s="17" t="str">
        <f t="shared" ca="1" si="189"/>
        <v>Sun</v>
      </c>
      <c r="CL1056" s="118" cm="1">
        <f t="array" aca="1" ref="CL1056" ca="1">IFERROR(INDEX($BO$6:$BV$6, $BN$6, MATCH($CK1056, $BO$8:$BV$8, 0)), 0)</f>
        <v>0</v>
      </c>
      <c r="CN1056" s="150">
        <f t="shared" ca="1" si="191"/>
        <v>5</v>
      </c>
      <c r="CO1056" s="118">
        <f ca="1">SUMIF($CN$9:$CN1056, $CN1056, $CL$9:$CL$9)</f>
        <v>202.95572916666501</v>
      </c>
      <c r="CP1056" s="140" t="str">
        <f ca="1">IFERROR(INDEX('Current Jobs'!$W$11:$W$510, MATCH($CN1056, 'Current Jobs'!$T$11:$T$510, 0)), "")</f>
        <v/>
      </c>
      <c r="CQ1056" s="17" t="str">
        <f t="shared" ca="1" si="186"/>
        <v/>
      </c>
      <c r="CR1056" s="17" t="str">
        <f t="shared" ca="1" si="188"/>
        <v/>
      </c>
      <c r="CS1056" s="17" t="str">
        <f t="shared" ca="1" si="184"/>
        <v/>
      </c>
      <c r="CT1056" s="17" t="str">
        <f t="shared" ca="1" si="185"/>
        <v/>
      </c>
      <c r="CV1056" s="118" t="str" cm="1">
        <f t="array" aca="1" ref="CV1056" ca="1">IF($CN1056&gt;$CV$6, "", IFERROR(INDEX($BO$4:$BV$4, $BN$4, MATCH($CK1056, $BO$8:$BV$8, 0)), 0))</f>
        <v/>
      </c>
      <c r="CX1056" s="118" t="str">
        <f t="shared" ca="1" si="190"/>
        <v/>
      </c>
    </row>
    <row r="1057" spans="88:102" hidden="1" x14ac:dyDescent="0.25">
      <c r="CJ1057" s="89">
        <f t="shared" ca="1" si="187"/>
        <v>45712</v>
      </c>
      <c r="CK1057" s="17" t="str">
        <f t="shared" ca="1" si="189"/>
        <v>Mon</v>
      </c>
      <c r="CL1057" s="118" cm="1">
        <f t="array" aca="1" ref="CL1057" ca="1">IFERROR(INDEX($BO$6:$BV$6, $BN$6, MATCH($CK1057, $BO$8:$BV$8, 0)), 0)</f>
        <v>0.28385416666666663</v>
      </c>
      <c r="CN1057" s="150">
        <f t="shared" ca="1" si="191"/>
        <v>5</v>
      </c>
      <c r="CO1057" s="118">
        <f ca="1">SUMIF($CN$9:$CN1057, $CN1057, $CL$9:$CL$9)</f>
        <v>203.23958333333167</v>
      </c>
      <c r="CP1057" s="140" t="str">
        <f ca="1">IFERROR(INDEX('Current Jobs'!$W$11:$W$510, MATCH($CN1057, 'Current Jobs'!$T$11:$T$510, 0)), "")</f>
        <v/>
      </c>
      <c r="CQ1057" s="17" t="str">
        <f t="shared" ca="1" si="186"/>
        <v/>
      </c>
      <c r="CR1057" s="17" t="str">
        <f t="shared" ca="1" si="188"/>
        <v/>
      </c>
      <c r="CS1057" s="17" t="str">
        <f t="shared" ca="1" si="184"/>
        <v/>
      </c>
      <c r="CT1057" s="17" t="str">
        <f t="shared" ca="1" si="185"/>
        <v/>
      </c>
      <c r="CV1057" s="118" t="str" cm="1">
        <f t="array" aca="1" ref="CV1057" ca="1">IF($CN1057&gt;$CV$6, "", IFERROR(INDEX($BO$4:$BV$4, $BN$4, MATCH($CK1057, $BO$8:$BV$8, 0)), 0))</f>
        <v/>
      </c>
      <c r="CX1057" s="118" t="str">
        <f t="shared" ca="1" si="190"/>
        <v/>
      </c>
    </row>
    <row r="1058" spans="88:102" hidden="1" x14ac:dyDescent="0.25">
      <c r="CJ1058" s="89">
        <f t="shared" ca="1" si="187"/>
        <v>45713</v>
      </c>
      <c r="CK1058" s="17" t="str">
        <f t="shared" ca="1" si="189"/>
        <v>Tue</v>
      </c>
      <c r="CL1058" s="118" cm="1">
        <f t="array" aca="1" ref="CL1058" ca="1">IFERROR(INDEX($BO$6:$BV$6, $BN$6, MATCH($CK1058, $BO$8:$BV$8, 0)), 0)</f>
        <v>0.28385416666666663</v>
      </c>
      <c r="CN1058" s="150">
        <f t="shared" ca="1" si="191"/>
        <v>5</v>
      </c>
      <c r="CO1058" s="118">
        <f ca="1">SUMIF($CN$9:$CN1058, $CN1058, $CL$9:$CL$9)</f>
        <v>203.52343749999832</v>
      </c>
      <c r="CP1058" s="140" t="str">
        <f ca="1">IFERROR(INDEX('Current Jobs'!$W$11:$W$510, MATCH($CN1058, 'Current Jobs'!$T$11:$T$510, 0)), "")</f>
        <v/>
      </c>
      <c r="CQ1058" s="17" t="str">
        <f t="shared" ca="1" si="186"/>
        <v/>
      </c>
      <c r="CR1058" s="17" t="str">
        <f t="shared" ca="1" si="188"/>
        <v/>
      </c>
      <c r="CS1058" s="17" t="str">
        <f t="shared" ca="1" si="184"/>
        <v/>
      </c>
      <c r="CT1058" s="17" t="str">
        <f t="shared" ca="1" si="185"/>
        <v/>
      </c>
      <c r="CV1058" s="118" t="str" cm="1">
        <f t="array" aca="1" ref="CV1058" ca="1">IF($CN1058&gt;$CV$6, "", IFERROR(INDEX($BO$4:$BV$4, $BN$4, MATCH($CK1058, $BO$8:$BV$8, 0)), 0))</f>
        <v/>
      </c>
      <c r="CX1058" s="118" t="str">
        <f t="shared" ca="1" si="190"/>
        <v/>
      </c>
    </row>
    <row r="1059" spans="88:102" hidden="1" x14ac:dyDescent="0.25">
      <c r="CJ1059" s="89">
        <f t="shared" ca="1" si="187"/>
        <v>45714</v>
      </c>
      <c r="CK1059" s="17" t="str">
        <f t="shared" ca="1" si="189"/>
        <v>Wed</v>
      </c>
      <c r="CL1059" s="118" cm="1">
        <f t="array" aca="1" ref="CL1059" ca="1">IFERROR(INDEX($BO$6:$BV$6, $BN$6, MATCH($CK1059, $BO$8:$BV$8, 0)), 0)</f>
        <v>0.28385416666666663</v>
      </c>
      <c r="CN1059" s="150">
        <f t="shared" ca="1" si="191"/>
        <v>5</v>
      </c>
      <c r="CO1059" s="118">
        <f ca="1">SUMIF($CN$9:$CN1059, $CN1059, $CL$9:$CL$9)</f>
        <v>203.80729166666498</v>
      </c>
      <c r="CP1059" s="140" t="str">
        <f ca="1">IFERROR(INDEX('Current Jobs'!$W$11:$W$510, MATCH($CN1059, 'Current Jobs'!$T$11:$T$510, 0)), "")</f>
        <v/>
      </c>
      <c r="CQ1059" s="17" t="str">
        <f t="shared" ca="1" si="186"/>
        <v/>
      </c>
      <c r="CR1059" s="17" t="str">
        <f t="shared" ca="1" si="188"/>
        <v/>
      </c>
      <c r="CS1059" s="17" t="str">
        <f t="shared" ref="CS1059:CS1122" ca="1" si="192">IF(CQ1059="", "", CONCATENATE($CN1059, " - ", CQ1059))</f>
        <v/>
      </c>
      <c r="CT1059" s="17" t="str">
        <f t="shared" ref="CT1059:CT1122" ca="1" si="193">IF(CR1059="", "", CONCATENATE($CN1059, " - ", CR1059))</f>
        <v/>
      </c>
      <c r="CV1059" s="118" t="str" cm="1">
        <f t="array" aca="1" ref="CV1059" ca="1">IF($CN1059&gt;$CV$6, "", IFERROR(INDEX($BO$4:$BV$4, $BN$4, MATCH($CK1059, $BO$8:$BV$8, 0)), 0))</f>
        <v/>
      </c>
      <c r="CX1059" s="118" t="str">
        <f t="shared" ca="1" si="190"/>
        <v/>
      </c>
    </row>
    <row r="1060" spans="88:102" hidden="1" x14ac:dyDescent="0.25">
      <c r="CJ1060" s="89">
        <f t="shared" ca="1" si="187"/>
        <v>45715</v>
      </c>
      <c r="CK1060" s="17" t="str">
        <f t="shared" ca="1" si="189"/>
        <v>Thu</v>
      </c>
      <c r="CL1060" s="118" cm="1">
        <f t="array" aca="1" ref="CL1060" ca="1">IFERROR(INDEX($BO$6:$BV$6, $BN$6, MATCH($CK1060, $BO$8:$BV$8, 0)), 0)</f>
        <v>0.28385416666666663</v>
      </c>
      <c r="CN1060" s="150">
        <f t="shared" ca="1" si="191"/>
        <v>5</v>
      </c>
      <c r="CO1060" s="118">
        <f ca="1">SUMIF($CN$9:$CN1060, $CN1060, $CL$9:$CL$9)</f>
        <v>204.09114583333164</v>
      </c>
      <c r="CP1060" s="140" t="str">
        <f ca="1">IFERROR(INDEX('Current Jobs'!$W$11:$W$510, MATCH($CN1060, 'Current Jobs'!$T$11:$T$510, 0)), "")</f>
        <v/>
      </c>
      <c r="CQ1060" s="17" t="str">
        <f t="shared" ca="1" si="186"/>
        <v/>
      </c>
      <c r="CR1060" s="17" t="str">
        <f t="shared" ca="1" si="188"/>
        <v/>
      </c>
      <c r="CS1060" s="17" t="str">
        <f t="shared" ca="1" si="192"/>
        <v/>
      </c>
      <c r="CT1060" s="17" t="str">
        <f t="shared" ca="1" si="193"/>
        <v/>
      </c>
      <c r="CV1060" s="118" t="str" cm="1">
        <f t="array" aca="1" ref="CV1060" ca="1">IF($CN1060&gt;$CV$6, "", IFERROR(INDEX($BO$4:$BV$4, $BN$4, MATCH($CK1060, $BO$8:$BV$8, 0)), 0))</f>
        <v/>
      </c>
      <c r="CX1060" s="118" t="str">
        <f t="shared" ca="1" si="190"/>
        <v/>
      </c>
    </row>
    <row r="1061" spans="88:102" hidden="1" x14ac:dyDescent="0.25">
      <c r="CJ1061" s="89">
        <f t="shared" ca="1" si="187"/>
        <v>45716</v>
      </c>
      <c r="CK1061" s="17" t="str">
        <f t="shared" ca="1" si="189"/>
        <v>Fri</v>
      </c>
      <c r="CL1061" s="118" cm="1">
        <f t="array" aca="1" ref="CL1061" ca="1">IFERROR(INDEX($BO$6:$BV$6, $BN$6, MATCH($CK1061, $BO$8:$BV$8, 0)), 0)</f>
        <v>0.28385416666666663</v>
      </c>
      <c r="CN1061" s="150">
        <f t="shared" ca="1" si="191"/>
        <v>5</v>
      </c>
      <c r="CO1061" s="118">
        <f ca="1">SUMIF($CN$9:$CN1061, $CN1061, $CL$9:$CL$9)</f>
        <v>204.37499999999829</v>
      </c>
      <c r="CP1061" s="140" t="str">
        <f ca="1">IFERROR(INDEX('Current Jobs'!$W$11:$W$510, MATCH($CN1061, 'Current Jobs'!$T$11:$T$510, 0)), "")</f>
        <v/>
      </c>
      <c r="CQ1061" s="17" t="str">
        <f t="shared" ca="1" si="186"/>
        <v/>
      </c>
      <c r="CR1061" s="17" t="str">
        <f t="shared" ca="1" si="188"/>
        <v/>
      </c>
      <c r="CS1061" s="17" t="str">
        <f t="shared" ca="1" si="192"/>
        <v/>
      </c>
      <c r="CT1061" s="17" t="str">
        <f t="shared" ca="1" si="193"/>
        <v/>
      </c>
      <c r="CV1061" s="118" t="str" cm="1">
        <f t="array" aca="1" ref="CV1061" ca="1">IF($CN1061&gt;$CV$6, "", IFERROR(INDEX($BO$4:$BV$4, $BN$4, MATCH($CK1061, $BO$8:$BV$8, 0)), 0))</f>
        <v/>
      </c>
      <c r="CX1061" s="118" t="str">
        <f t="shared" ca="1" si="190"/>
        <v/>
      </c>
    </row>
    <row r="1062" spans="88:102" hidden="1" x14ac:dyDescent="0.25">
      <c r="CJ1062" s="89">
        <f t="shared" ca="1" si="187"/>
        <v>45717</v>
      </c>
      <c r="CK1062" s="17" t="str">
        <f t="shared" ca="1" si="189"/>
        <v>Sat</v>
      </c>
      <c r="CL1062" s="118" cm="1">
        <f t="array" aca="1" ref="CL1062" ca="1">IFERROR(INDEX($BO$6:$BV$6, $BN$6, MATCH($CK1062, $BO$8:$BV$8, 0)), 0)</f>
        <v>0</v>
      </c>
      <c r="CN1062" s="150">
        <f t="shared" ca="1" si="191"/>
        <v>5</v>
      </c>
      <c r="CO1062" s="118">
        <f ca="1">SUMIF($CN$9:$CN1062, $CN1062, $CL$9:$CL$9)</f>
        <v>204.37499999999829</v>
      </c>
      <c r="CP1062" s="140" t="str">
        <f ca="1">IFERROR(INDEX('Current Jobs'!$W$11:$W$510, MATCH($CN1062, 'Current Jobs'!$T$11:$T$510, 0)), "")</f>
        <v/>
      </c>
      <c r="CQ1062" s="17" t="str">
        <f t="shared" ca="1" si="186"/>
        <v/>
      </c>
      <c r="CR1062" s="17" t="str">
        <f t="shared" ca="1" si="188"/>
        <v/>
      </c>
      <c r="CS1062" s="17" t="str">
        <f t="shared" ca="1" si="192"/>
        <v/>
      </c>
      <c r="CT1062" s="17" t="str">
        <f t="shared" ca="1" si="193"/>
        <v/>
      </c>
      <c r="CV1062" s="118" t="str" cm="1">
        <f t="array" aca="1" ref="CV1062" ca="1">IF($CN1062&gt;$CV$6, "", IFERROR(INDEX($BO$4:$BV$4, $BN$4, MATCH($CK1062, $BO$8:$BV$8, 0)), 0))</f>
        <v/>
      </c>
      <c r="CX1062" s="118" t="str">
        <f t="shared" ca="1" si="190"/>
        <v/>
      </c>
    </row>
    <row r="1063" spans="88:102" hidden="1" x14ac:dyDescent="0.25">
      <c r="CJ1063" s="89">
        <f t="shared" ca="1" si="187"/>
        <v>45718</v>
      </c>
      <c r="CK1063" s="17" t="str">
        <f t="shared" ca="1" si="189"/>
        <v>Sun</v>
      </c>
      <c r="CL1063" s="118" cm="1">
        <f t="array" aca="1" ref="CL1063" ca="1">IFERROR(INDEX($BO$6:$BV$6, $BN$6, MATCH($CK1063, $BO$8:$BV$8, 0)), 0)</f>
        <v>0</v>
      </c>
      <c r="CN1063" s="150">
        <f t="shared" ca="1" si="191"/>
        <v>5</v>
      </c>
      <c r="CO1063" s="118">
        <f ca="1">SUMIF($CN$9:$CN1063, $CN1063, $CL$9:$CL$9)</f>
        <v>204.37499999999829</v>
      </c>
      <c r="CP1063" s="140" t="str">
        <f ca="1">IFERROR(INDEX('Current Jobs'!$W$11:$W$510, MATCH($CN1063, 'Current Jobs'!$T$11:$T$510, 0)), "")</f>
        <v/>
      </c>
      <c r="CQ1063" s="17" t="str">
        <f t="shared" ca="1" si="186"/>
        <v/>
      </c>
      <c r="CR1063" s="17" t="str">
        <f t="shared" ca="1" si="188"/>
        <v/>
      </c>
      <c r="CS1063" s="17" t="str">
        <f t="shared" ca="1" si="192"/>
        <v/>
      </c>
      <c r="CT1063" s="17" t="str">
        <f t="shared" ca="1" si="193"/>
        <v/>
      </c>
      <c r="CV1063" s="118" t="str" cm="1">
        <f t="array" aca="1" ref="CV1063" ca="1">IF($CN1063&gt;$CV$6, "", IFERROR(INDEX($BO$4:$BV$4, $BN$4, MATCH($CK1063, $BO$8:$BV$8, 0)), 0))</f>
        <v/>
      </c>
      <c r="CX1063" s="118" t="str">
        <f t="shared" ca="1" si="190"/>
        <v/>
      </c>
    </row>
    <row r="1064" spans="88:102" hidden="1" x14ac:dyDescent="0.25">
      <c r="CJ1064" s="89">
        <f t="shared" ca="1" si="187"/>
        <v>45719</v>
      </c>
      <c r="CK1064" s="17" t="str">
        <f t="shared" ca="1" si="189"/>
        <v>Mon</v>
      </c>
      <c r="CL1064" s="118" cm="1">
        <f t="array" aca="1" ref="CL1064" ca="1">IFERROR(INDEX($BO$6:$BV$6, $BN$6, MATCH($CK1064, $BO$8:$BV$8, 0)), 0)</f>
        <v>0.28385416666666663</v>
      </c>
      <c r="CN1064" s="150">
        <f t="shared" ca="1" si="191"/>
        <v>5</v>
      </c>
      <c r="CO1064" s="118">
        <f ca="1">SUMIF($CN$9:$CN1064, $CN1064, $CL$9:$CL$9)</f>
        <v>204.65885416666495</v>
      </c>
      <c r="CP1064" s="140" t="str">
        <f ca="1">IFERROR(INDEX('Current Jobs'!$W$11:$W$510, MATCH($CN1064, 'Current Jobs'!$T$11:$T$510, 0)), "")</f>
        <v/>
      </c>
      <c r="CQ1064" s="17" t="str">
        <f t="shared" ca="1" si="186"/>
        <v/>
      </c>
      <c r="CR1064" s="17" t="str">
        <f t="shared" ca="1" si="188"/>
        <v/>
      </c>
      <c r="CS1064" s="17" t="str">
        <f t="shared" ca="1" si="192"/>
        <v/>
      </c>
      <c r="CT1064" s="17" t="str">
        <f t="shared" ca="1" si="193"/>
        <v/>
      </c>
      <c r="CV1064" s="118" t="str" cm="1">
        <f t="array" aca="1" ref="CV1064" ca="1">IF($CN1064&gt;$CV$6, "", IFERROR(INDEX($BO$4:$BV$4, $BN$4, MATCH($CK1064, $BO$8:$BV$8, 0)), 0))</f>
        <v/>
      </c>
      <c r="CX1064" s="118" t="str">
        <f t="shared" ca="1" si="190"/>
        <v/>
      </c>
    </row>
    <row r="1065" spans="88:102" hidden="1" x14ac:dyDescent="0.25">
      <c r="CJ1065" s="89">
        <f t="shared" ca="1" si="187"/>
        <v>45720</v>
      </c>
      <c r="CK1065" s="17" t="str">
        <f t="shared" ca="1" si="189"/>
        <v>Tue</v>
      </c>
      <c r="CL1065" s="118" cm="1">
        <f t="array" aca="1" ref="CL1065" ca="1">IFERROR(INDEX($BO$6:$BV$6, $BN$6, MATCH($CK1065, $BO$8:$BV$8, 0)), 0)</f>
        <v>0.28385416666666663</v>
      </c>
      <c r="CN1065" s="150">
        <f t="shared" ca="1" si="191"/>
        <v>5</v>
      </c>
      <c r="CO1065" s="118">
        <f ca="1">SUMIF($CN$9:$CN1065, $CN1065, $CL$9:$CL$9)</f>
        <v>204.94270833333161</v>
      </c>
      <c r="CP1065" s="140" t="str">
        <f ca="1">IFERROR(INDEX('Current Jobs'!$W$11:$W$510, MATCH($CN1065, 'Current Jobs'!$T$11:$T$510, 0)), "")</f>
        <v/>
      </c>
      <c r="CQ1065" s="17" t="str">
        <f t="shared" ca="1" si="186"/>
        <v/>
      </c>
      <c r="CR1065" s="17" t="str">
        <f t="shared" ca="1" si="188"/>
        <v/>
      </c>
      <c r="CS1065" s="17" t="str">
        <f t="shared" ca="1" si="192"/>
        <v/>
      </c>
      <c r="CT1065" s="17" t="str">
        <f t="shared" ca="1" si="193"/>
        <v/>
      </c>
      <c r="CV1065" s="118" t="str" cm="1">
        <f t="array" aca="1" ref="CV1065" ca="1">IF($CN1065&gt;$CV$6, "", IFERROR(INDEX($BO$4:$BV$4, $BN$4, MATCH($CK1065, $BO$8:$BV$8, 0)), 0))</f>
        <v/>
      </c>
      <c r="CX1065" s="118" t="str">
        <f t="shared" ca="1" si="190"/>
        <v/>
      </c>
    </row>
    <row r="1066" spans="88:102" hidden="1" x14ac:dyDescent="0.25">
      <c r="CJ1066" s="89">
        <f t="shared" ca="1" si="187"/>
        <v>45721</v>
      </c>
      <c r="CK1066" s="17" t="str">
        <f t="shared" ca="1" si="189"/>
        <v>Wed</v>
      </c>
      <c r="CL1066" s="118" cm="1">
        <f t="array" aca="1" ref="CL1066" ca="1">IFERROR(INDEX($BO$6:$BV$6, $BN$6, MATCH($CK1066, $BO$8:$BV$8, 0)), 0)</f>
        <v>0.28385416666666663</v>
      </c>
      <c r="CN1066" s="150">
        <f t="shared" ca="1" si="191"/>
        <v>5</v>
      </c>
      <c r="CO1066" s="118">
        <f ca="1">SUMIF($CN$9:$CN1066, $CN1066, $CL$9:$CL$9)</f>
        <v>205.22656249999827</v>
      </c>
      <c r="CP1066" s="140" t="str">
        <f ca="1">IFERROR(INDEX('Current Jobs'!$W$11:$W$510, MATCH($CN1066, 'Current Jobs'!$T$11:$T$510, 0)), "")</f>
        <v/>
      </c>
      <c r="CQ1066" s="17" t="str">
        <f t="shared" ca="1" si="186"/>
        <v/>
      </c>
      <c r="CR1066" s="17" t="str">
        <f t="shared" ca="1" si="188"/>
        <v/>
      </c>
      <c r="CS1066" s="17" t="str">
        <f t="shared" ca="1" si="192"/>
        <v/>
      </c>
      <c r="CT1066" s="17" t="str">
        <f t="shared" ca="1" si="193"/>
        <v/>
      </c>
      <c r="CV1066" s="118" t="str" cm="1">
        <f t="array" aca="1" ref="CV1066" ca="1">IF($CN1066&gt;$CV$6, "", IFERROR(INDEX($BO$4:$BV$4, $BN$4, MATCH($CK1066, $BO$8:$BV$8, 0)), 0))</f>
        <v/>
      </c>
      <c r="CX1066" s="118" t="str">
        <f t="shared" ca="1" si="190"/>
        <v/>
      </c>
    </row>
    <row r="1067" spans="88:102" hidden="1" x14ac:dyDescent="0.25">
      <c r="CJ1067" s="89">
        <f t="shared" ca="1" si="187"/>
        <v>45722</v>
      </c>
      <c r="CK1067" s="17" t="str">
        <f t="shared" ca="1" si="189"/>
        <v>Thu</v>
      </c>
      <c r="CL1067" s="118" cm="1">
        <f t="array" aca="1" ref="CL1067" ca="1">IFERROR(INDEX($BO$6:$BV$6, $BN$6, MATCH($CK1067, $BO$8:$BV$8, 0)), 0)</f>
        <v>0.28385416666666663</v>
      </c>
      <c r="CN1067" s="150">
        <f t="shared" ca="1" si="191"/>
        <v>5</v>
      </c>
      <c r="CO1067" s="118">
        <f ca="1">SUMIF($CN$9:$CN1067, $CN1067, $CL$9:$CL$9)</f>
        <v>205.51041666666492</v>
      </c>
      <c r="CP1067" s="140" t="str">
        <f ca="1">IFERROR(INDEX('Current Jobs'!$W$11:$W$510, MATCH($CN1067, 'Current Jobs'!$T$11:$T$510, 0)), "")</f>
        <v/>
      </c>
      <c r="CQ1067" s="17" t="str">
        <f t="shared" ca="1" si="186"/>
        <v/>
      </c>
      <c r="CR1067" s="17" t="str">
        <f t="shared" ca="1" si="188"/>
        <v/>
      </c>
      <c r="CS1067" s="17" t="str">
        <f t="shared" ca="1" si="192"/>
        <v/>
      </c>
      <c r="CT1067" s="17" t="str">
        <f t="shared" ca="1" si="193"/>
        <v/>
      </c>
      <c r="CV1067" s="118" t="str" cm="1">
        <f t="array" aca="1" ref="CV1067" ca="1">IF($CN1067&gt;$CV$6, "", IFERROR(INDEX($BO$4:$BV$4, $BN$4, MATCH($CK1067, $BO$8:$BV$8, 0)), 0))</f>
        <v/>
      </c>
      <c r="CX1067" s="118" t="str">
        <f t="shared" ca="1" si="190"/>
        <v/>
      </c>
    </row>
    <row r="1068" spans="88:102" hidden="1" x14ac:dyDescent="0.25">
      <c r="CJ1068" s="89">
        <f t="shared" ca="1" si="187"/>
        <v>45723</v>
      </c>
      <c r="CK1068" s="17" t="str">
        <f t="shared" ca="1" si="189"/>
        <v>Fri</v>
      </c>
      <c r="CL1068" s="118" cm="1">
        <f t="array" aca="1" ref="CL1068" ca="1">IFERROR(INDEX($BO$6:$BV$6, $BN$6, MATCH($CK1068, $BO$8:$BV$8, 0)), 0)</f>
        <v>0.28385416666666663</v>
      </c>
      <c r="CN1068" s="150">
        <f t="shared" ca="1" si="191"/>
        <v>5</v>
      </c>
      <c r="CO1068" s="118">
        <f ca="1">SUMIF($CN$9:$CN1068, $CN1068, $CL$9:$CL$9)</f>
        <v>205.79427083333158</v>
      </c>
      <c r="CP1068" s="140" t="str">
        <f ca="1">IFERROR(INDEX('Current Jobs'!$W$11:$W$510, MATCH($CN1068, 'Current Jobs'!$T$11:$T$510, 0)), "")</f>
        <v/>
      </c>
      <c r="CQ1068" s="17" t="str">
        <f t="shared" ca="1" si="186"/>
        <v/>
      </c>
      <c r="CR1068" s="17" t="str">
        <f t="shared" ca="1" si="188"/>
        <v/>
      </c>
      <c r="CS1068" s="17" t="str">
        <f t="shared" ca="1" si="192"/>
        <v/>
      </c>
      <c r="CT1068" s="17" t="str">
        <f t="shared" ca="1" si="193"/>
        <v/>
      </c>
      <c r="CV1068" s="118" t="str" cm="1">
        <f t="array" aca="1" ref="CV1068" ca="1">IF($CN1068&gt;$CV$6, "", IFERROR(INDEX($BO$4:$BV$4, $BN$4, MATCH($CK1068, $BO$8:$BV$8, 0)), 0))</f>
        <v/>
      </c>
      <c r="CX1068" s="118" t="str">
        <f t="shared" ca="1" si="190"/>
        <v/>
      </c>
    </row>
    <row r="1069" spans="88:102" hidden="1" x14ac:dyDescent="0.25">
      <c r="CJ1069" s="89">
        <f t="shared" ca="1" si="187"/>
        <v>45724</v>
      </c>
      <c r="CK1069" s="17" t="str">
        <f t="shared" ca="1" si="189"/>
        <v>Sat</v>
      </c>
      <c r="CL1069" s="118" cm="1">
        <f t="array" aca="1" ref="CL1069" ca="1">IFERROR(INDEX($BO$6:$BV$6, $BN$6, MATCH($CK1069, $BO$8:$BV$8, 0)), 0)</f>
        <v>0</v>
      </c>
      <c r="CN1069" s="150">
        <f t="shared" ca="1" si="191"/>
        <v>5</v>
      </c>
      <c r="CO1069" s="118">
        <f ca="1">SUMIF($CN$9:$CN1069, $CN1069, $CL$9:$CL$9)</f>
        <v>205.79427083333158</v>
      </c>
      <c r="CP1069" s="140" t="str">
        <f ca="1">IFERROR(INDEX('Current Jobs'!$W$11:$W$510, MATCH($CN1069, 'Current Jobs'!$T$11:$T$510, 0)), "")</f>
        <v/>
      </c>
      <c r="CQ1069" s="17" t="str">
        <f t="shared" ca="1" si="186"/>
        <v/>
      </c>
      <c r="CR1069" s="17" t="str">
        <f t="shared" ca="1" si="188"/>
        <v/>
      </c>
      <c r="CS1069" s="17" t="str">
        <f t="shared" ca="1" si="192"/>
        <v/>
      </c>
      <c r="CT1069" s="17" t="str">
        <f t="shared" ca="1" si="193"/>
        <v/>
      </c>
      <c r="CV1069" s="118" t="str" cm="1">
        <f t="array" aca="1" ref="CV1069" ca="1">IF($CN1069&gt;$CV$6, "", IFERROR(INDEX($BO$4:$BV$4, $BN$4, MATCH($CK1069, $BO$8:$BV$8, 0)), 0))</f>
        <v/>
      </c>
      <c r="CX1069" s="118" t="str">
        <f t="shared" ca="1" si="190"/>
        <v/>
      </c>
    </row>
    <row r="1070" spans="88:102" hidden="1" x14ac:dyDescent="0.25">
      <c r="CJ1070" s="89">
        <f t="shared" ca="1" si="187"/>
        <v>45725</v>
      </c>
      <c r="CK1070" s="17" t="str">
        <f t="shared" ca="1" si="189"/>
        <v>Sun</v>
      </c>
      <c r="CL1070" s="118" cm="1">
        <f t="array" aca="1" ref="CL1070" ca="1">IFERROR(INDEX($BO$6:$BV$6, $BN$6, MATCH($CK1070, $BO$8:$BV$8, 0)), 0)</f>
        <v>0</v>
      </c>
      <c r="CN1070" s="150">
        <f t="shared" ca="1" si="191"/>
        <v>5</v>
      </c>
      <c r="CO1070" s="118">
        <f ca="1">SUMIF($CN$9:$CN1070, $CN1070, $CL$9:$CL$9)</f>
        <v>205.79427083333158</v>
      </c>
      <c r="CP1070" s="140" t="str">
        <f ca="1">IFERROR(INDEX('Current Jobs'!$W$11:$W$510, MATCH($CN1070, 'Current Jobs'!$T$11:$T$510, 0)), "")</f>
        <v/>
      </c>
      <c r="CQ1070" s="17" t="str">
        <f t="shared" ca="1" si="186"/>
        <v/>
      </c>
      <c r="CR1070" s="17" t="str">
        <f t="shared" ca="1" si="188"/>
        <v/>
      </c>
      <c r="CS1070" s="17" t="str">
        <f t="shared" ca="1" si="192"/>
        <v/>
      </c>
      <c r="CT1070" s="17" t="str">
        <f t="shared" ca="1" si="193"/>
        <v/>
      </c>
      <c r="CV1070" s="118" t="str" cm="1">
        <f t="array" aca="1" ref="CV1070" ca="1">IF($CN1070&gt;$CV$6, "", IFERROR(INDEX($BO$4:$BV$4, $BN$4, MATCH($CK1070, $BO$8:$BV$8, 0)), 0))</f>
        <v/>
      </c>
      <c r="CX1070" s="118" t="str">
        <f t="shared" ca="1" si="190"/>
        <v/>
      </c>
    </row>
    <row r="1071" spans="88:102" hidden="1" x14ac:dyDescent="0.25">
      <c r="CJ1071" s="89">
        <f t="shared" ca="1" si="187"/>
        <v>45726</v>
      </c>
      <c r="CK1071" s="17" t="str">
        <f t="shared" ca="1" si="189"/>
        <v>Mon</v>
      </c>
      <c r="CL1071" s="118" cm="1">
        <f t="array" aca="1" ref="CL1071" ca="1">IFERROR(INDEX($BO$6:$BV$6, $BN$6, MATCH($CK1071, $BO$8:$BV$8, 0)), 0)</f>
        <v>0.28385416666666663</v>
      </c>
      <c r="CN1071" s="150">
        <f t="shared" ca="1" si="191"/>
        <v>5</v>
      </c>
      <c r="CO1071" s="118">
        <f ca="1">SUMIF($CN$9:$CN1071, $CN1071, $CL$9:$CL$9)</f>
        <v>206.07812499999824</v>
      </c>
      <c r="CP1071" s="140" t="str">
        <f ca="1">IFERROR(INDEX('Current Jobs'!$W$11:$W$510, MATCH($CN1071, 'Current Jobs'!$T$11:$T$510, 0)), "")</f>
        <v/>
      </c>
      <c r="CQ1071" s="17" t="str">
        <f t="shared" ca="1" si="186"/>
        <v/>
      </c>
      <c r="CR1071" s="17" t="str">
        <f t="shared" ca="1" si="188"/>
        <v/>
      </c>
      <c r="CS1071" s="17" t="str">
        <f t="shared" ca="1" si="192"/>
        <v/>
      </c>
      <c r="CT1071" s="17" t="str">
        <f t="shared" ca="1" si="193"/>
        <v/>
      </c>
      <c r="CV1071" s="118" t="str" cm="1">
        <f t="array" aca="1" ref="CV1071" ca="1">IF($CN1071&gt;$CV$6, "", IFERROR(INDEX($BO$4:$BV$4, $BN$4, MATCH($CK1071, $BO$8:$BV$8, 0)), 0))</f>
        <v/>
      </c>
      <c r="CX1071" s="118" t="str">
        <f t="shared" ca="1" si="190"/>
        <v/>
      </c>
    </row>
    <row r="1072" spans="88:102" hidden="1" x14ac:dyDescent="0.25">
      <c r="CJ1072" s="89">
        <f t="shared" ca="1" si="187"/>
        <v>45727</v>
      </c>
      <c r="CK1072" s="17" t="str">
        <f t="shared" ca="1" si="189"/>
        <v>Tue</v>
      </c>
      <c r="CL1072" s="118" cm="1">
        <f t="array" aca="1" ref="CL1072" ca="1">IFERROR(INDEX($BO$6:$BV$6, $BN$6, MATCH($CK1072, $BO$8:$BV$8, 0)), 0)</f>
        <v>0.28385416666666663</v>
      </c>
      <c r="CN1072" s="150">
        <f t="shared" ca="1" si="191"/>
        <v>5</v>
      </c>
      <c r="CO1072" s="118">
        <f ca="1">SUMIF($CN$9:$CN1072, $CN1072, $CL$9:$CL$9)</f>
        <v>206.3619791666649</v>
      </c>
      <c r="CP1072" s="140" t="str">
        <f ca="1">IFERROR(INDEX('Current Jobs'!$W$11:$W$510, MATCH($CN1072, 'Current Jobs'!$T$11:$T$510, 0)), "")</f>
        <v/>
      </c>
      <c r="CQ1072" s="17" t="str">
        <f t="shared" ca="1" si="186"/>
        <v/>
      </c>
      <c r="CR1072" s="17" t="str">
        <f t="shared" ca="1" si="188"/>
        <v/>
      </c>
      <c r="CS1072" s="17" t="str">
        <f t="shared" ca="1" si="192"/>
        <v/>
      </c>
      <c r="CT1072" s="17" t="str">
        <f t="shared" ca="1" si="193"/>
        <v/>
      </c>
      <c r="CV1072" s="118" t="str" cm="1">
        <f t="array" aca="1" ref="CV1072" ca="1">IF($CN1072&gt;$CV$6, "", IFERROR(INDEX($BO$4:$BV$4, $BN$4, MATCH($CK1072, $BO$8:$BV$8, 0)), 0))</f>
        <v/>
      </c>
      <c r="CX1072" s="118" t="str">
        <f t="shared" ca="1" si="190"/>
        <v/>
      </c>
    </row>
    <row r="1073" spans="88:102" hidden="1" x14ac:dyDescent="0.25">
      <c r="CJ1073" s="89">
        <f t="shared" ca="1" si="187"/>
        <v>45728</v>
      </c>
      <c r="CK1073" s="17" t="str">
        <f t="shared" ca="1" si="189"/>
        <v>Wed</v>
      </c>
      <c r="CL1073" s="118" cm="1">
        <f t="array" aca="1" ref="CL1073" ca="1">IFERROR(INDEX($BO$6:$BV$6, $BN$6, MATCH($CK1073, $BO$8:$BV$8, 0)), 0)</f>
        <v>0.28385416666666663</v>
      </c>
      <c r="CN1073" s="150">
        <f t="shared" ca="1" si="191"/>
        <v>5</v>
      </c>
      <c r="CO1073" s="118">
        <f ca="1">SUMIF($CN$9:$CN1073, $CN1073, $CL$9:$CL$9)</f>
        <v>206.64583333333155</v>
      </c>
      <c r="CP1073" s="140" t="str">
        <f ca="1">IFERROR(INDEX('Current Jobs'!$W$11:$W$510, MATCH($CN1073, 'Current Jobs'!$T$11:$T$510, 0)), "")</f>
        <v/>
      </c>
      <c r="CQ1073" s="17" t="str">
        <f t="shared" ca="1" si="186"/>
        <v/>
      </c>
      <c r="CR1073" s="17" t="str">
        <f t="shared" ca="1" si="188"/>
        <v/>
      </c>
      <c r="CS1073" s="17" t="str">
        <f t="shared" ca="1" si="192"/>
        <v/>
      </c>
      <c r="CT1073" s="17" t="str">
        <f t="shared" ca="1" si="193"/>
        <v/>
      </c>
      <c r="CV1073" s="118" t="str" cm="1">
        <f t="array" aca="1" ref="CV1073" ca="1">IF($CN1073&gt;$CV$6, "", IFERROR(INDEX($BO$4:$BV$4, $BN$4, MATCH($CK1073, $BO$8:$BV$8, 0)), 0))</f>
        <v/>
      </c>
      <c r="CX1073" s="118" t="str">
        <f t="shared" ca="1" si="190"/>
        <v/>
      </c>
    </row>
    <row r="1074" spans="88:102" hidden="1" x14ac:dyDescent="0.25">
      <c r="CJ1074" s="89">
        <f t="shared" ca="1" si="187"/>
        <v>45729</v>
      </c>
      <c r="CK1074" s="17" t="str">
        <f t="shared" ca="1" si="189"/>
        <v>Thu</v>
      </c>
      <c r="CL1074" s="118" cm="1">
        <f t="array" aca="1" ref="CL1074" ca="1">IFERROR(INDEX($BO$6:$BV$6, $BN$6, MATCH($CK1074, $BO$8:$BV$8, 0)), 0)</f>
        <v>0.28385416666666663</v>
      </c>
      <c r="CN1074" s="150">
        <f t="shared" ca="1" si="191"/>
        <v>5</v>
      </c>
      <c r="CO1074" s="118">
        <f ca="1">SUMIF($CN$9:$CN1074, $CN1074, $CL$9:$CL$9)</f>
        <v>206.92968749999821</v>
      </c>
      <c r="CP1074" s="140" t="str">
        <f ca="1">IFERROR(INDEX('Current Jobs'!$W$11:$W$510, MATCH($CN1074, 'Current Jobs'!$T$11:$T$510, 0)), "")</f>
        <v/>
      </c>
      <c r="CQ1074" s="17" t="str">
        <f t="shared" ca="1" si="186"/>
        <v/>
      </c>
      <c r="CR1074" s="17" t="str">
        <f t="shared" ca="1" si="188"/>
        <v/>
      </c>
      <c r="CS1074" s="17" t="str">
        <f t="shared" ca="1" si="192"/>
        <v/>
      </c>
      <c r="CT1074" s="17" t="str">
        <f t="shared" ca="1" si="193"/>
        <v/>
      </c>
      <c r="CV1074" s="118" t="str" cm="1">
        <f t="array" aca="1" ref="CV1074" ca="1">IF($CN1074&gt;$CV$6, "", IFERROR(INDEX($BO$4:$BV$4, $BN$4, MATCH($CK1074, $BO$8:$BV$8, 0)), 0))</f>
        <v/>
      </c>
      <c r="CX1074" s="118" t="str">
        <f t="shared" ca="1" si="190"/>
        <v/>
      </c>
    </row>
    <row r="1075" spans="88:102" hidden="1" x14ac:dyDescent="0.25">
      <c r="CJ1075" s="89">
        <f t="shared" ca="1" si="187"/>
        <v>45730</v>
      </c>
      <c r="CK1075" s="17" t="str">
        <f t="shared" ca="1" si="189"/>
        <v>Fri</v>
      </c>
      <c r="CL1075" s="118" cm="1">
        <f t="array" aca="1" ref="CL1075" ca="1">IFERROR(INDEX($BO$6:$BV$6, $BN$6, MATCH($CK1075, $BO$8:$BV$8, 0)), 0)</f>
        <v>0.28385416666666663</v>
      </c>
      <c r="CN1075" s="150">
        <f t="shared" ca="1" si="191"/>
        <v>5</v>
      </c>
      <c r="CO1075" s="118">
        <f ca="1">SUMIF($CN$9:$CN1075, $CN1075, $CL$9:$CL$9)</f>
        <v>207.21354166666487</v>
      </c>
      <c r="CP1075" s="140" t="str">
        <f ca="1">IFERROR(INDEX('Current Jobs'!$W$11:$W$510, MATCH($CN1075, 'Current Jobs'!$T$11:$T$510, 0)), "")</f>
        <v/>
      </c>
      <c r="CQ1075" s="17" t="str">
        <f t="shared" ca="1" si="186"/>
        <v/>
      </c>
      <c r="CR1075" s="17" t="str">
        <f t="shared" ca="1" si="188"/>
        <v/>
      </c>
      <c r="CS1075" s="17" t="str">
        <f t="shared" ca="1" si="192"/>
        <v/>
      </c>
      <c r="CT1075" s="17" t="str">
        <f t="shared" ca="1" si="193"/>
        <v/>
      </c>
      <c r="CV1075" s="118" t="str" cm="1">
        <f t="array" aca="1" ref="CV1075" ca="1">IF($CN1075&gt;$CV$6, "", IFERROR(INDEX($BO$4:$BV$4, $BN$4, MATCH($CK1075, $BO$8:$BV$8, 0)), 0))</f>
        <v/>
      </c>
      <c r="CX1075" s="118" t="str">
        <f t="shared" ca="1" si="190"/>
        <v/>
      </c>
    </row>
    <row r="1076" spans="88:102" hidden="1" x14ac:dyDescent="0.25">
      <c r="CJ1076" s="89">
        <f t="shared" ca="1" si="187"/>
        <v>45731</v>
      </c>
      <c r="CK1076" s="17" t="str">
        <f t="shared" ca="1" si="189"/>
        <v>Sat</v>
      </c>
      <c r="CL1076" s="118" cm="1">
        <f t="array" aca="1" ref="CL1076" ca="1">IFERROR(INDEX($BO$6:$BV$6, $BN$6, MATCH($CK1076, $BO$8:$BV$8, 0)), 0)</f>
        <v>0</v>
      </c>
      <c r="CN1076" s="150">
        <f t="shared" ca="1" si="191"/>
        <v>5</v>
      </c>
      <c r="CO1076" s="118">
        <f ca="1">SUMIF($CN$9:$CN1076, $CN1076, $CL$9:$CL$9)</f>
        <v>207.21354166666487</v>
      </c>
      <c r="CP1076" s="140" t="str">
        <f ca="1">IFERROR(INDEX('Current Jobs'!$W$11:$W$510, MATCH($CN1076, 'Current Jobs'!$T$11:$T$510, 0)), "")</f>
        <v/>
      </c>
      <c r="CQ1076" s="17" t="str">
        <f t="shared" ca="1" si="186"/>
        <v/>
      </c>
      <c r="CR1076" s="17" t="str">
        <f t="shared" ca="1" si="188"/>
        <v/>
      </c>
      <c r="CS1076" s="17" t="str">
        <f t="shared" ca="1" si="192"/>
        <v/>
      </c>
      <c r="CT1076" s="17" t="str">
        <f t="shared" ca="1" si="193"/>
        <v/>
      </c>
      <c r="CV1076" s="118" t="str" cm="1">
        <f t="array" aca="1" ref="CV1076" ca="1">IF($CN1076&gt;$CV$6, "", IFERROR(INDEX($BO$4:$BV$4, $BN$4, MATCH($CK1076, $BO$8:$BV$8, 0)), 0))</f>
        <v/>
      </c>
      <c r="CX1076" s="118" t="str">
        <f t="shared" ca="1" si="190"/>
        <v/>
      </c>
    </row>
    <row r="1077" spans="88:102" hidden="1" x14ac:dyDescent="0.25">
      <c r="CJ1077" s="89">
        <f t="shared" ca="1" si="187"/>
        <v>45732</v>
      </c>
      <c r="CK1077" s="17" t="str">
        <f t="shared" ca="1" si="189"/>
        <v>Sun</v>
      </c>
      <c r="CL1077" s="118" cm="1">
        <f t="array" aca="1" ref="CL1077" ca="1">IFERROR(INDEX($BO$6:$BV$6, $BN$6, MATCH($CK1077, $BO$8:$BV$8, 0)), 0)</f>
        <v>0</v>
      </c>
      <c r="CN1077" s="150">
        <f t="shared" ca="1" si="191"/>
        <v>5</v>
      </c>
      <c r="CO1077" s="118">
        <f ca="1">SUMIF($CN$9:$CN1077, $CN1077, $CL$9:$CL$9)</f>
        <v>207.21354166666487</v>
      </c>
      <c r="CP1077" s="140" t="str">
        <f ca="1">IFERROR(INDEX('Current Jobs'!$W$11:$W$510, MATCH($CN1077, 'Current Jobs'!$T$11:$T$510, 0)), "")</f>
        <v/>
      </c>
      <c r="CQ1077" s="17" t="str">
        <f t="shared" ca="1" si="186"/>
        <v/>
      </c>
      <c r="CR1077" s="17" t="str">
        <f t="shared" ca="1" si="188"/>
        <v/>
      </c>
      <c r="CS1077" s="17" t="str">
        <f t="shared" ca="1" si="192"/>
        <v/>
      </c>
      <c r="CT1077" s="17" t="str">
        <f t="shared" ca="1" si="193"/>
        <v/>
      </c>
      <c r="CV1077" s="118" t="str" cm="1">
        <f t="array" aca="1" ref="CV1077" ca="1">IF($CN1077&gt;$CV$6, "", IFERROR(INDEX($BO$4:$BV$4, $BN$4, MATCH($CK1077, $BO$8:$BV$8, 0)), 0))</f>
        <v/>
      </c>
      <c r="CX1077" s="118" t="str">
        <f t="shared" ca="1" si="190"/>
        <v/>
      </c>
    </row>
    <row r="1078" spans="88:102" hidden="1" x14ac:dyDescent="0.25">
      <c r="CJ1078" s="89">
        <f t="shared" ca="1" si="187"/>
        <v>45733</v>
      </c>
      <c r="CK1078" s="17" t="str">
        <f t="shared" ca="1" si="189"/>
        <v>Mon</v>
      </c>
      <c r="CL1078" s="118" cm="1">
        <f t="array" aca="1" ref="CL1078" ca="1">IFERROR(INDEX($BO$6:$BV$6, $BN$6, MATCH($CK1078, $BO$8:$BV$8, 0)), 0)</f>
        <v>0.28385416666666663</v>
      </c>
      <c r="CN1078" s="150">
        <f t="shared" ca="1" si="191"/>
        <v>5</v>
      </c>
      <c r="CO1078" s="118">
        <f ca="1">SUMIF($CN$9:$CN1078, $CN1078, $CL$9:$CL$9)</f>
        <v>207.49739583333152</v>
      </c>
      <c r="CP1078" s="140" t="str">
        <f ca="1">IFERROR(INDEX('Current Jobs'!$W$11:$W$510, MATCH($CN1078, 'Current Jobs'!$T$11:$T$510, 0)), "")</f>
        <v/>
      </c>
      <c r="CQ1078" s="17" t="str">
        <f t="shared" ca="1" si="186"/>
        <v/>
      </c>
      <c r="CR1078" s="17" t="str">
        <f t="shared" ca="1" si="188"/>
        <v/>
      </c>
      <c r="CS1078" s="17" t="str">
        <f t="shared" ca="1" si="192"/>
        <v/>
      </c>
      <c r="CT1078" s="17" t="str">
        <f t="shared" ca="1" si="193"/>
        <v/>
      </c>
      <c r="CV1078" s="118" t="str" cm="1">
        <f t="array" aca="1" ref="CV1078" ca="1">IF($CN1078&gt;$CV$6, "", IFERROR(INDEX($BO$4:$BV$4, $BN$4, MATCH($CK1078, $BO$8:$BV$8, 0)), 0))</f>
        <v/>
      </c>
      <c r="CX1078" s="118" t="str">
        <f t="shared" ca="1" si="190"/>
        <v/>
      </c>
    </row>
    <row r="1079" spans="88:102" hidden="1" x14ac:dyDescent="0.25">
      <c r="CJ1079" s="89">
        <f t="shared" ca="1" si="187"/>
        <v>45734</v>
      </c>
      <c r="CK1079" s="17" t="str">
        <f t="shared" ca="1" si="189"/>
        <v>Tue</v>
      </c>
      <c r="CL1079" s="118" cm="1">
        <f t="array" aca="1" ref="CL1079" ca="1">IFERROR(INDEX($BO$6:$BV$6, $BN$6, MATCH($CK1079, $BO$8:$BV$8, 0)), 0)</f>
        <v>0.28385416666666663</v>
      </c>
      <c r="CN1079" s="150">
        <f t="shared" ca="1" si="191"/>
        <v>5</v>
      </c>
      <c r="CO1079" s="118">
        <f ca="1">SUMIF($CN$9:$CN1079, $CN1079, $CL$9:$CL$9)</f>
        <v>207.78124999999818</v>
      </c>
      <c r="CP1079" s="140" t="str">
        <f ca="1">IFERROR(INDEX('Current Jobs'!$W$11:$W$510, MATCH($CN1079, 'Current Jobs'!$T$11:$T$510, 0)), "")</f>
        <v/>
      </c>
      <c r="CQ1079" s="17" t="str">
        <f t="shared" ca="1" si="186"/>
        <v/>
      </c>
      <c r="CR1079" s="17" t="str">
        <f t="shared" ca="1" si="188"/>
        <v/>
      </c>
      <c r="CS1079" s="17" t="str">
        <f t="shared" ca="1" si="192"/>
        <v/>
      </c>
      <c r="CT1079" s="17" t="str">
        <f t="shared" ca="1" si="193"/>
        <v/>
      </c>
      <c r="CV1079" s="118" t="str" cm="1">
        <f t="array" aca="1" ref="CV1079" ca="1">IF($CN1079&gt;$CV$6, "", IFERROR(INDEX($BO$4:$BV$4, $BN$4, MATCH($CK1079, $BO$8:$BV$8, 0)), 0))</f>
        <v/>
      </c>
      <c r="CX1079" s="118" t="str">
        <f t="shared" ca="1" si="190"/>
        <v/>
      </c>
    </row>
    <row r="1080" spans="88:102" hidden="1" x14ac:dyDescent="0.25">
      <c r="CJ1080" s="89">
        <f t="shared" ca="1" si="187"/>
        <v>45735</v>
      </c>
      <c r="CK1080" s="17" t="str">
        <f t="shared" ca="1" si="189"/>
        <v>Wed</v>
      </c>
      <c r="CL1080" s="118" cm="1">
        <f t="array" aca="1" ref="CL1080" ca="1">IFERROR(INDEX($BO$6:$BV$6, $BN$6, MATCH($CK1080, $BO$8:$BV$8, 0)), 0)</f>
        <v>0.28385416666666663</v>
      </c>
      <c r="CN1080" s="150">
        <f t="shared" ca="1" si="191"/>
        <v>5</v>
      </c>
      <c r="CO1080" s="118">
        <f ca="1">SUMIF($CN$9:$CN1080, $CN1080, $CL$9:$CL$9)</f>
        <v>208.06510416666484</v>
      </c>
      <c r="CP1080" s="140" t="str">
        <f ca="1">IFERROR(INDEX('Current Jobs'!$W$11:$W$510, MATCH($CN1080, 'Current Jobs'!$T$11:$T$510, 0)), "")</f>
        <v/>
      </c>
      <c r="CQ1080" s="17" t="str">
        <f t="shared" ca="1" si="186"/>
        <v/>
      </c>
      <c r="CR1080" s="17" t="str">
        <f t="shared" ca="1" si="188"/>
        <v/>
      </c>
      <c r="CS1080" s="17" t="str">
        <f t="shared" ca="1" si="192"/>
        <v/>
      </c>
      <c r="CT1080" s="17" t="str">
        <f t="shared" ca="1" si="193"/>
        <v/>
      </c>
      <c r="CV1080" s="118" t="str" cm="1">
        <f t="array" aca="1" ref="CV1080" ca="1">IF($CN1080&gt;$CV$6, "", IFERROR(INDEX($BO$4:$BV$4, $BN$4, MATCH($CK1080, $BO$8:$BV$8, 0)), 0))</f>
        <v/>
      </c>
      <c r="CX1080" s="118" t="str">
        <f t="shared" ca="1" si="190"/>
        <v/>
      </c>
    </row>
    <row r="1081" spans="88:102" hidden="1" x14ac:dyDescent="0.25">
      <c r="CJ1081" s="89">
        <f t="shared" ca="1" si="187"/>
        <v>45736</v>
      </c>
      <c r="CK1081" s="17" t="str">
        <f t="shared" ca="1" si="189"/>
        <v>Thu</v>
      </c>
      <c r="CL1081" s="118" cm="1">
        <f t="array" aca="1" ref="CL1081" ca="1">IFERROR(INDEX($BO$6:$BV$6, $BN$6, MATCH($CK1081, $BO$8:$BV$8, 0)), 0)</f>
        <v>0.28385416666666663</v>
      </c>
      <c r="CN1081" s="150">
        <f t="shared" ca="1" si="191"/>
        <v>5</v>
      </c>
      <c r="CO1081" s="118">
        <f ca="1">SUMIF($CN$9:$CN1081, $CN1081, $CL$9:$CL$9)</f>
        <v>208.3489583333315</v>
      </c>
      <c r="CP1081" s="140" t="str">
        <f ca="1">IFERROR(INDEX('Current Jobs'!$W$11:$W$510, MATCH($CN1081, 'Current Jobs'!$T$11:$T$510, 0)), "")</f>
        <v/>
      </c>
      <c r="CQ1081" s="17" t="str">
        <f t="shared" ca="1" si="186"/>
        <v/>
      </c>
      <c r="CR1081" s="17" t="str">
        <f t="shared" ca="1" si="188"/>
        <v/>
      </c>
      <c r="CS1081" s="17" t="str">
        <f t="shared" ca="1" si="192"/>
        <v/>
      </c>
      <c r="CT1081" s="17" t="str">
        <f t="shared" ca="1" si="193"/>
        <v/>
      </c>
      <c r="CV1081" s="118" t="str" cm="1">
        <f t="array" aca="1" ref="CV1081" ca="1">IF($CN1081&gt;$CV$6, "", IFERROR(INDEX($BO$4:$BV$4, $BN$4, MATCH($CK1081, $BO$8:$BV$8, 0)), 0))</f>
        <v/>
      </c>
      <c r="CX1081" s="118" t="str">
        <f t="shared" ca="1" si="190"/>
        <v/>
      </c>
    </row>
    <row r="1082" spans="88:102" hidden="1" x14ac:dyDescent="0.25">
      <c r="CJ1082" s="89">
        <f t="shared" ca="1" si="187"/>
        <v>45737</v>
      </c>
      <c r="CK1082" s="17" t="str">
        <f t="shared" ca="1" si="189"/>
        <v>Fri</v>
      </c>
      <c r="CL1082" s="118" cm="1">
        <f t="array" aca="1" ref="CL1082" ca="1">IFERROR(INDEX($BO$6:$BV$6, $BN$6, MATCH($CK1082, $BO$8:$BV$8, 0)), 0)</f>
        <v>0.28385416666666663</v>
      </c>
      <c r="CN1082" s="150">
        <f t="shared" ca="1" si="191"/>
        <v>5</v>
      </c>
      <c r="CO1082" s="118">
        <f ca="1">SUMIF($CN$9:$CN1082, $CN1082, $CL$9:$CL$9)</f>
        <v>208.63281249999815</v>
      </c>
      <c r="CP1082" s="140" t="str">
        <f ca="1">IFERROR(INDEX('Current Jobs'!$W$11:$W$510, MATCH($CN1082, 'Current Jobs'!$T$11:$T$510, 0)), "")</f>
        <v/>
      </c>
      <c r="CQ1082" s="17" t="str">
        <f t="shared" ca="1" si="186"/>
        <v/>
      </c>
      <c r="CR1082" s="17" t="str">
        <f t="shared" ca="1" si="188"/>
        <v/>
      </c>
      <c r="CS1082" s="17" t="str">
        <f t="shared" ca="1" si="192"/>
        <v/>
      </c>
      <c r="CT1082" s="17" t="str">
        <f t="shared" ca="1" si="193"/>
        <v/>
      </c>
      <c r="CV1082" s="118" t="str" cm="1">
        <f t="array" aca="1" ref="CV1082" ca="1">IF($CN1082&gt;$CV$6, "", IFERROR(INDEX($BO$4:$BV$4, $BN$4, MATCH($CK1082, $BO$8:$BV$8, 0)), 0))</f>
        <v/>
      </c>
      <c r="CX1082" s="118" t="str">
        <f t="shared" ca="1" si="190"/>
        <v/>
      </c>
    </row>
    <row r="1083" spans="88:102" hidden="1" x14ac:dyDescent="0.25">
      <c r="CJ1083" s="89">
        <f t="shared" ca="1" si="187"/>
        <v>45738</v>
      </c>
      <c r="CK1083" s="17" t="str">
        <f t="shared" ca="1" si="189"/>
        <v>Sat</v>
      </c>
      <c r="CL1083" s="118" cm="1">
        <f t="array" aca="1" ref="CL1083" ca="1">IFERROR(INDEX($BO$6:$BV$6, $BN$6, MATCH($CK1083, $BO$8:$BV$8, 0)), 0)</f>
        <v>0</v>
      </c>
      <c r="CN1083" s="150">
        <f t="shared" ca="1" si="191"/>
        <v>5</v>
      </c>
      <c r="CO1083" s="118">
        <f ca="1">SUMIF($CN$9:$CN1083, $CN1083, $CL$9:$CL$9)</f>
        <v>208.63281249999815</v>
      </c>
      <c r="CP1083" s="140" t="str">
        <f ca="1">IFERROR(INDEX('Current Jobs'!$W$11:$W$510, MATCH($CN1083, 'Current Jobs'!$T$11:$T$510, 0)), "")</f>
        <v/>
      </c>
      <c r="CQ1083" s="17" t="str">
        <f t="shared" ca="1" si="186"/>
        <v/>
      </c>
      <c r="CR1083" s="17" t="str">
        <f t="shared" ca="1" si="188"/>
        <v/>
      </c>
      <c r="CS1083" s="17" t="str">
        <f t="shared" ca="1" si="192"/>
        <v/>
      </c>
      <c r="CT1083" s="17" t="str">
        <f t="shared" ca="1" si="193"/>
        <v/>
      </c>
      <c r="CV1083" s="118" t="str" cm="1">
        <f t="array" aca="1" ref="CV1083" ca="1">IF($CN1083&gt;$CV$6, "", IFERROR(INDEX($BO$4:$BV$4, $BN$4, MATCH($CK1083, $BO$8:$BV$8, 0)), 0))</f>
        <v/>
      </c>
      <c r="CX1083" s="118" t="str">
        <f t="shared" ca="1" si="190"/>
        <v/>
      </c>
    </row>
    <row r="1084" spans="88:102" hidden="1" x14ac:dyDescent="0.25">
      <c r="CJ1084" s="89">
        <f t="shared" ca="1" si="187"/>
        <v>45739</v>
      </c>
      <c r="CK1084" s="17" t="str">
        <f t="shared" ca="1" si="189"/>
        <v>Sun</v>
      </c>
      <c r="CL1084" s="118" cm="1">
        <f t="array" aca="1" ref="CL1084" ca="1">IFERROR(INDEX($BO$6:$BV$6, $BN$6, MATCH($CK1084, $BO$8:$BV$8, 0)), 0)</f>
        <v>0</v>
      </c>
      <c r="CN1084" s="150">
        <f t="shared" ca="1" si="191"/>
        <v>5</v>
      </c>
      <c r="CO1084" s="118">
        <f ca="1">SUMIF($CN$9:$CN1084, $CN1084, $CL$9:$CL$9)</f>
        <v>208.63281249999815</v>
      </c>
      <c r="CP1084" s="140" t="str">
        <f ca="1">IFERROR(INDEX('Current Jobs'!$W$11:$W$510, MATCH($CN1084, 'Current Jobs'!$T$11:$T$510, 0)), "")</f>
        <v/>
      </c>
      <c r="CQ1084" s="17" t="str">
        <f t="shared" ca="1" si="186"/>
        <v/>
      </c>
      <c r="CR1084" s="17" t="str">
        <f t="shared" ca="1" si="188"/>
        <v/>
      </c>
      <c r="CS1084" s="17" t="str">
        <f t="shared" ca="1" si="192"/>
        <v/>
      </c>
      <c r="CT1084" s="17" t="str">
        <f t="shared" ca="1" si="193"/>
        <v/>
      </c>
      <c r="CV1084" s="118" t="str" cm="1">
        <f t="array" aca="1" ref="CV1084" ca="1">IF($CN1084&gt;$CV$6, "", IFERROR(INDEX($BO$4:$BV$4, $BN$4, MATCH($CK1084, $BO$8:$BV$8, 0)), 0))</f>
        <v/>
      </c>
      <c r="CX1084" s="118" t="str">
        <f t="shared" ca="1" si="190"/>
        <v/>
      </c>
    </row>
    <row r="1085" spans="88:102" hidden="1" x14ac:dyDescent="0.25">
      <c r="CJ1085" s="89">
        <f t="shared" ca="1" si="187"/>
        <v>45740</v>
      </c>
      <c r="CK1085" s="17" t="str">
        <f t="shared" ca="1" si="189"/>
        <v>Mon</v>
      </c>
      <c r="CL1085" s="118" cm="1">
        <f t="array" aca="1" ref="CL1085" ca="1">IFERROR(INDEX($BO$6:$BV$6, $BN$6, MATCH($CK1085, $BO$8:$BV$8, 0)), 0)</f>
        <v>0.28385416666666663</v>
      </c>
      <c r="CN1085" s="150">
        <f t="shared" ca="1" si="191"/>
        <v>5</v>
      </c>
      <c r="CO1085" s="118">
        <f ca="1">SUMIF($CN$9:$CN1085, $CN1085, $CL$9:$CL$9)</f>
        <v>208.91666666666481</v>
      </c>
      <c r="CP1085" s="140" t="str">
        <f ca="1">IFERROR(INDEX('Current Jobs'!$W$11:$W$510, MATCH($CN1085, 'Current Jobs'!$T$11:$T$510, 0)), "")</f>
        <v/>
      </c>
      <c r="CQ1085" s="17" t="str">
        <f t="shared" ca="1" si="186"/>
        <v/>
      </c>
      <c r="CR1085" s="17" t="str">
        <f t="shared" ca="1" si="188"/>
        <v/>
      </c>
      <c r="CS1085" s="17" t="str">
        <f t="shared" ca="1" si="192"/>
        <v/>
      </c>
      <c r="CT1085" s="17" t="str">
        <f t="shared" ca="1" si="193"/>
        <v/>
      </c>
      <c r="CV1085" s="118" t="str" cm="1">
        <f t="array" aca="1" ref="CV1085" ca="1">IF($CN1085&gt;$CV$6, "", IFERROR(INDEX($BO$4:$BV$4, $BN$4, MATCH($CK1085, $BO$8:$BV$8, 0)), 0))</f>
        <v/>
      </c>
      <c r="CX1085" s="118" t="str">
        <f t="shared" ca="1" si="190"/>
        <v/>
      </c>
    </row>
    <row r="1086" spans="88:102" hidden="1" x14ac:dyDescent="0.25">
      <c r="CJ1086" s="89">
        <f t="shared" ca="1" si="187"/>
        <v>45741</v>
      </c>
      <c r="CK1086" s="17" t="str">
        <f t="shared" ca="1" si="189"/>
        <v>Tue</v>
      </c>
      <c r="CL1086" s="118" cm="1">
        <f t="array" aca="1" ref="CL1086" ca="1">IFERROR(INDEX($BO$6:$BV$6, $BN$6, MATCH($CK1086, $BO$8:$BV$8, 0)), 0)</f>
        <v>0.28385416666666663</v>
      </c>
      <c r="CN1086" s="150">
        <f t="shared" ca="1" si="191"/>
        <v>5</v>
      </c>
      <c r="CO1086" s="118">
        <f ca="1">SUMIF($CN$9:$CN1086, $CN1086, $CL$9:$CL$9)</f>
        <v>209.20052083333147</v>
      </c>
      <c r="CP1086" s="140" t="str">
        <f ca="1">IFERROR(INDEX('Current Jobs'!$W$11:$W$510, MATCH($CN1086, 'Current Jobs'!$T$11:$T$510, 0)), "")</f>
        <v/>
      </c>
      <c r="CQ1086" s="17" t="str">
        <f t="shared" ca="1" si="186"/>
        <v/>
      </c>
      <c r="CR1086" s="17" t="str">
        <f t="shared" ca="1" si="188"/>
        <v/>
      </c>
      <c r="CS1086" s="17" t="str">
        <f t="shared" ca="1" si="192"/>
        <v/>
      </c>
      <c r="CT1086" s="17" t="str">
        <f t="shared" ca="1" si="193"/>
        <v/>
      </c>
      <c r="CV1086" s="118" t="str" cm="1">
        <f t="array" aca="1" ref="CV1086" ca="1">IF($CN1086&gt;$CV$6, "", IFERROR(INDEX($BO$4:$BV$4, $BN$4, MATCH($CK1086, $BO$8:$BV$8, 0)), 0))</f>
        <v/>
      </c>
      <c r="CX1086" s="118" t="str">
        <f t="shared" ca="1" si="190"/>
        <v/>
      </c>
    </row>
    <row r="1087" spans="88:102" hidden="1" x14ac:dyDescent="0.25">
      <c r="CJ1087" s="89">
        <f t="shared" ca="1" si="187"/>
        <v>45742</v>
      </c>
      <c r="CK1087" s="17" t="str">
        <f t="shared" ca="1" si="189"/>
        <v>Wed</v>
      </c>
      <c r="CL1087" s="118" cm="1">
        <f t="array" aca="1" ref="CL1087" ca="1">IFERROR(INDEX($BO$6:$BV$6, $BN$6, MATCH($CK1087, $BO$8:$BV$8, 0)), 0)</f>
        <v>0.28385416666666663</v>
      </c>
      <c r="CN1087" s="150">
        <f t="shared" ca="1" si="191"/>
        <v>5</v>
      </c>
      <c r="CO1087" s="118">
        <f ca="1">SUMIF($CN$9:$CN1087, $CN1087, $CL$9:$CL$9)</f>
        <v>209.48437499999812</v>
      </c>
      <c r="CP1087" s="140" t="str">
        <f ca="1">IFERROR(INDEX('Current Jobs'!$W$11:$W$510, MATCH($CN1087, 'Current Jobs'!$T$11:$T$510, 0)), "")</f>
        <v/>
      </c>
      <c r="CQ1087" s="17" t="str">
        <f t="shared" ca="1" si="186"/>
        <v/>
      </c>
      <c r="CR1087" s="17" t="str">
        <f t="shared" ca="1" si="188"/>
        <v/>
      </c>
      <c r="CS1087" s="17" t="str">
        <f t="shared" ca="1" si="192"/>
        <v/>
      </c>
      <c r="CT1087" s="17" t="str">
        <f t="shared" ca="1" si="193"/>
        <v/>
      </c>
      <c r="CV1087" s="118" t="str" cm="1">
        <f t="array" aca="1" ref="CV1087" ca="1">IF($CN1087&gt;$CV$6, "", IFERROR(INDEX($BO$4:$BV$4, $BN$4, MATCH($CK1087, $BO$8:$BV$8, 0)), 0))</f>
        <v/>
      </c>
      <c r="CX1087" s="118" t="str">
        <f t="shared" ca="1" si="190"/>
        <v/>
      </c>
    </row>
    <row r="1088" spans="88:102" hidden="1" x14ac:dyDescent="0.25">
      <c r="CJ1088" s="89">
        <f t="shared" ca="1" si="187"/>
        <v>45743</v>
      </c>
      <c r="CK1088" s="17" t="str">
        <f t="shared" ca="1" si="189"/>
        <v>Thu</v>
      </c>
      <c r="CL1088" s="118" cm="1">
        <f t="array" aca="1" ref="CL1088" ca="1">IFERROR(INDEX($BO$6:$BV$6, $BN$6, MATCH($CK1088, $BO$8:$BV$8, 0)), 0)</f>
        <v>0.28385416666666663</v>
      </c>
      <c r="CN1088" s="150">
        <f t="shared" ca="1" si="191"/>
        <v>5</v>
      </c>
      <c r="CO1088" s="118">
        <f ca="1">SUMIF($CN$9:$CN1088, $CN1088, $CL$9:$CL$9)</f>
        <v>209.76822916666478</v>
      </c>
      <c r="CP1088" s="140" t="str">
        <f ca="1">IFERROR(INDEX('Current Jobs'!$W$11:$W$510, MATCH($CN1088, 'Current Jobs'!$T$11:$T$510, 0)), "")</f>
        <v/>
      </c>
      <c r="CQ1088" s="17" t="str">
        <f t="shared" ca="1" si="186"/>
        <v/>
      </c>
      <c r="CR1088" s="17" t="str">
        <f t="shared" ca="1" si="188"/>
        <v/>
      </c>
      <c r="CS1088" s="17" t="str">
        <f t="shared" ca="1" si="192"/>
        <v/>
      </c>
      <c r="CT1088" s="17" t="str">
        <f t="shared" ca="1" si="193"/>
        <v/>
      </c>
      <c r="CV1088" s="118" t="str" cm="1">
        <f t="array" aca="1" ref="CV1088" ca="1">IF($CN1088&gt;$CV$6, "", IFERROR(INDEX($BO$4:$BV$4, $BN$4, MATCH($CK1088, $BO$8:$BV$8, 0)), 0))</f>
        <v/>
      </c>
      <c r="CX1088" s="118" t="str">
        <f t="shared" ca="1" si="190"/>
        <v/>
      </c>
    </row>
    <row r="1089" spans="88:102" hidden="1" x14ac:dyDescent="0.25">
      <c r="CJ1089" s="89">
        <f t="shared" ca="1" si="187"/>
        <v>45744</v>
      </c>
      <c r="CK1089" s="17" t="str">
        <f t="shared" ca="1" si="189"/>
        <v>Fri</v>
      </c>
      <c r="CL1089" s="118" cm="1">
        <f t="array" aca="1" ref="CL1089" ca="1">IFERROR(INDEX($BO$6:$BV$6, $BN$6, MATCH($CK1089, $BO$8:$BV$8, 0)), 0)</f>
        <v>0.28385416666666663</v>
      </c>
      <c r="CN1089" s="150">
        <f t="shared" ca="1" si="191"/>
        <v>5</v>
      </c>
      <c r="CO1089" s="118">
        <f ca="1">SUMIF($CN$9:$CN1089, $CN1089, $CL$9:$CL$9)</f>
        <v>210.05208333333144</v>
      </c>
      <c r="CP1089" s="140" t="str">
        <f ca="1">IFERROR(INDEX('Current Jobs'!$W$11:$W$510, MATCH($CN1089, 'Current Jobs'!$T$11:$T$510, 0)), "")</f>
        <v/>
      </c>
      <c r="CQ1089" s="17" t="str">
        <f t="shared" ca="1" si="186"/>
        <v/>
      </c>
      <c r="CR1089" s="17" t="str">
        <f t="shared" ca="1" si="188"/>
        <v/>
      </c>
      <c r="CS1089" s="17" t="str">
        <f t="shared" ca="1" si="192"/>
        <v/>
      </c>
      <c r="CT1089" s="17" t="str">
        <f t="shared" ca="1" si="193"/>
        <v/>
      </c>
      <c r="CV1089" s="118" t="str" cm="1">
        <f t="array" aca="1" ref="CV1089" ca="1">IF($CN1089&gt;$CV$6, "", IFERROR(INDEX($BO$4:$BV$4, $BN$4, MATCH($CK1089, $BO$8:$BV$8, 0)), 0))</f>
        <v/>
      </c>
      <c r="CX1089" s="118" t="str">
        <f t="shared" ca="1" si="190"/>
        <v/>
      </c>
    </row>
    <row r="1090" spans="88:102" hidden="1" x14ac:dyDescent="0.25">
      <c r="CJ1090" s="89">
        <f t="shared" ca="1" si="187"/>
        <v>45745</v>
      </c>
      <c r="CK1090" s="17" t="str">
        <f t="shared" ca="1" si="189"/>
        <v>Sat</v>
      </c>
      <c r="CL1090" s="118" cm="1">
        <f t="array" aca="1" ref="CL1090" ca="1">IFERROR(INDEX($BO$6:$BV$6, $BN$6, MATCH($CK1090, $BO$8:$BV$8, 0)), 0)</f>
        <v>0</v>
      </c>
      <c r="CN1090" s="150">
        <f t="shared" ca="1" si="191"/>
        <v>5</v>
      </c>
      <c r="CO1090" s="118">
        <f ca="1">SUMIF($CN$9:$CN1090, $CN1090, $CL$9:$CL$9)</f>
        <v>210.05208333333144</v>
      </c>
      <c r="CP1090" s="140" t="str">
        <f ca="1">IFERROR(INDEX('Current Jobs'!$W$11:$W$510, MATCH($CN1090, 'Current Jobs'!$T$11:$T$510, 0)), "")</f>
        <v/>
      </c>
      <c r="CQ1090" s="17" t="str">
        <f t="shared" ca="1" si="186"/>
        <v/>
      </c>
      <c r="CR1090" s="17" t="str">
        <f t="shared" ca="1" si="188"/>
        <v/>
      </c>
      <c r="CS1090" s="17" t="str">
        <f t="shared" ca="1" si="192"/>
        <v/>
      </c>
      <c r="CT1090" s="17" t="str">
        <f t="shared" ca="1" si="193"/>
        <v/>
      </c>
      <c r="CV1090" s="118" t="str" cm="1">
        <f t="array" aca="1" ref="CV1090" ca="1">IF($CN1090&gt;$CV$6, "", IFERROR(INDEX($BO$4:$BV$4, $BN$4, MATCH($CK1090, $BO$8:$BV$8, 0)), 0))</f>
        <v/>
      </c>
      <c r="CX1090" s="118" t="str">
        <f t="shared" ca="1" si="190"/>
        <v/>
      </c>
    </row>
    <row r="1091" spans="88:102" hidden="1" x14ac:dyDescent="0.25">
      <c r="CJ1091" s="89">
        <f t="shared" ca="1" si="187"/>
        <v>45746</v>
      </c>
      <c r="CK1091" s="17" t="str">
        <f t="shared" ca="1" si="189"/>
        <v>Sun</v>
      </c>
      <c r="CL1091" s="118" cm="1">
        <f t="array" aca="1" ref="CL1091" ca="1">IFERROR(INDEX($BO$6:$BV$6, $BN$6, MATCH($CK1091, $BO$8:$BV$8, 0)), 0)</f>
        <v>0</v>
      </c>
      <c r="CN1091" s="150">
        <f t="shared" ca="1" si="191"/>
        <v>5</v>
      </c>
      <c r="CO1091" s="118">
        <f ca="1">SUMIF($CN$9:$CN1091, $CN1091, $CL$9:$CL$9)</f>
        <v>210.05208333333144</v>
      </c>
      <c r="CP1091" s="140" t="str">
        <f ca="1">IFERROR(INDEX('Current Jobs'!$W$11:$W$510, MATCH($CN1091, 'Current Jobs'!$T$11:$T$510, 0)), "")</f>
        <v/>
      </c>
      <c r="CQ1091" s="17" t="str">
        <f t="shared" ca="1" si="186"/>
        <v/>
      </c>
      <c r="CR1091" s="17" t="str">
        <f t="shared" ca="1" si="188"/>
        <v/>
      </c>
      <c r="CS1091" s="17" t="str">
        <f t="shared" ca="1" si="192"/>
        <v/>
      </c>
      <c r="CT1091" s="17" t="str">
        <f t="shared" ca="1" si="193"/>
        <v/>
      </c>
      <c r="CV1091" s="118" t="str" cm="1">
        <f t="array" aca="1" ref="CV1091" ca="1">IF($CN1091&gt;$CV$6, "", IFERROR(INDEX($BO$4:$BV$4, $BN$4, MATCH($CK1091, $BO$8:$BV$8, 0)), 0))</f>
        <v/>
      </c>
      <c r="CX1091" s="118" t="str">
        <f t="shared" ca="1" si="190"/>
        <v/>
      </c>
    </row>
    <row r="1092" spans="88:102" hidden="1" x14ac:dyDescent="0.25">
      <c r="CJ1092" s="89">
        <f t="shared" ca="1" si="187"/>
        <v>45747</v>
      </c>
      <c r="CK1092" s="17" t="str">
        <f t="shared" ca="1" si="189"/>
        <v>Mon</v>
      </c>
      <c r="CL1092" s="118" cm="1">
        <f t="array" aca="1" ref="CL1092" ca="1">IFERROR(INDEX($BO$6:$BV$6, $BN$6, MATCH($CK1092, $BO$8:$BV$8, 0)), 0)</f>
        <v>0.28385416666666663</v>
      </c>
      <c r="CN1092" s="150">
        <f t="shared" ca="1" si="191"/>
        <v>5</v>
      </c>
      <c r="CO1092" s="118">
        <f ca="1">SUMIF($CN$9:$CN1092, $CN1092, $CL$9:$CL$9)</f>
        <v>210.3359374999981</v>
      </c>
      <c r="CP1092" s="140" t="str">
        <f ca="1">IFERROR(INDEX('Current Jobs'!$W$11:$W$510, MATCH($CN1092, 'Current Jobs'!$T$11:$T$510, 0)), "")</f>
        <v/>
      </c>
      <c r="CQ1092" s="17" t="str">
        <f t="shared" ca="1" si="186"/>
        <v/>
      </c>
      <c r="CR1092" s="17" t="str">
        <f t="shared" ca="1" si="188"/>
        <v/>
      </c>
      <c r="CS1092" s="17" t="str">
        <f t="shared" ca="1" si="192"/>
        <v/>
      </c>
      <c r="CT1092" s="17" t="str">
        <f t="shared" ca="1" si="193"/>
        <v/>
      </c>
      <c r="CV1092" s="118" t="str" cm="1">
        <f t="array" aca="1" ref="CV1092" ca="1">IF($CN1092&gt;$CV$6, "", IFERROR(INDEX($BO$4:$BV$4, $BN$4, MATCH($CK1092, $BO$8:$BV$8, 0)), 0))</f>
        <v/>
      </c>
      <c r="CX1092" s="118" t="str">
        <f t="shared" ca="1" si="190"/>
        <v/>
      </c>
    </row>
    <row r="1093" spans="88:102" hidden="1" x14ac:dyDescent="0.25">
      <c r="CJ1093" s="89">
        <f t="shared" ca="1" si="187"/>
        <v>45748</v>
      </c>
      <c r="CK1093" s="17" t="str">
        <f t="shared" ca="1" si="189"/>
        <v>Tue</v>
      </c>
      <c r="CL1093" s="118" cm="1">
        <f t="array" aca="1" ref="CL1093" ca="1">IFERROR(INDEX($BO$6:$BV$6, $BN$6, MATCH($CK1093, $BO$8:$BV$8, 0)), 0)</f>
        <v>0.28385416666666663</v>
      </c>
      <c r="CN1093" s="150">
        <f t="shared" ca="1" si="191"/>
        <v>5</v>
      </c>
      <c r="CO1093" s="118">
        <f ca="1">SUMIF($CN$9:$CN1093, $CN1093, $CL$9:$CL$9)</f>
        <v>210.61979166666475</v>
      </c>
      <c r="CP1093" s="140" t="str">
        <f ca="1">IFERROR(INDEX('Current Jobs'!$W$11:$W$510, MATCH($CN1093, 'Current Jobs'!$T$11:$T$510, 0)), "")</f>
        <v/>
      </c>
      <c r="CQ1093" s="17" t="str">
        <f t="shared" ca="1" si="186"/>
        <v/>
      </c>
      <c r="CR1093" s="17" t="str">
        <f t="shared" ca="1" si="188"/>
        <v/>
      </c>
      <c r="CS1093" s="17" t="str">
        <f t="shared" ca="1" si="192"/>
        <v/>
      </c>
      <c r="CT1093" s="17" t="str">
        <f t="shared" ca="1" si="193"/>
        <v/>
      </c>
      <c r="CV1093" s="118" t="str" cm="1">
        <f t="array" aca="1" ref="CV1093" ca="1">IF($CN1093&gt;$CV$6, "", IFERROR(INDEX($BO$4:$BV$4, $BN$4, MATCH($CK1093, $BO$8:$BV$8, 0)), 0))</f>
        <v/>
      </c>
      <c r="CX1093" s="118" t="str">
        <f t="shared" ca="1" si="190"/>
        <v/>
      </c>
    </row>
    <row r="1094" spans="88:102" hidden="1" x14ac:dyDescent="0.25">
      <c r="CJ1094" s="89">
        <f t="shared" ca="1" si="187"/>
        <v>45749</v>
      </c>
      <c r="CK1094" s="17" t="str">
        <f t="shared" ca="1" si="189"/>
        <v>Wed</v>
      </c>
      <c r="CL1094" s="118" cm="1">
        <f t="array" aca="1" ref="CL1094" ca="1">IFERROR(INDEX($BO$6:$BV$6, $BN$6, MATCH($CK1094, $BO$8:$BV$8, 0)), 0)</f>
        <v>0.28385416666666663</v>
      </c>
      <c r="CN1094" s="150">
        <f t="shared" ca="1" si="191"/>
        <v>5</v>
      </c>
      <c r="CO1094" s="118">
        <f ca="1">SUMIF($CN$9:$CN1094, $CN1094, $CL$9:$CL$9)</f>
        <v>210.90364583333141</v>
      </c>
      <c r="CP1094" s="140" t="str">
        <f ca="1">IFERROR(INDEX('Current Jobs'!$W$11:$W$510, MATCH($CN1094, 'Current Jobs'!$T$11:$T$510, 0)), "")</f>
        <v/>
      </c>
      <c r="CQ1094" s="17" t="str">
        <f t="shared" ca="1" si="186"/>
        <v/>
      </c>
      <c r="CR1094" s="17" t="str">
        <f t="shared" ca="1" si="188"/>
        <v/>
      </c>
      <c r="CS1094" s="17" t="str">
        <f t="shared" ca="1" si="192"/>
        <v/>
      </c>
      <c r="CT1094" s="17" t="str">
        <f t="shared" ca="1" si="193"/>
        <v/>
      </c>
      <c r="CV1094" s="118" t="str" cm="1">
        <f t="array" aca="1" ref="CV1094" ca="1">IF($CN1094&gt;$CV$6, "", IFERROR(INDEX($BO$4:$BV$4, $BN$4, MATCH($CK1094, $BO$8:$BV$8, 0)), 0))</f>
        <v/>
      </c>
      <c r="CX1094" s="118" t="str">
        <f t="shared" ca="1" si="190"/>
        <v/>
      </c>
    </row>
    <row r="1095" spans="88:102" hidden="1" x14ac:dyDescent="0.25">
      <c r="CJ1095" s="89">
        <f t="shared" ca="1" si="187"/>
        <v>45750</v>
      </c>
      <c r="CK1095" s="17" t="str">
        <f t="shared" ca="1" si="189"/>
        <v>Thu</v>
      </c>
      <c r="CL1095" s="118" cm="1">
        <f t="array" aca="1" ref="CL1095" ca="1">IFERROR(INDEX($BO$6:$BV$6, $BN$6, MATCH($CK1095, $BO$8:$BV$8, 0)), 0)</f>
        <v>0.28385416666666663</v>
      </c>
      <c r="CN1095" s="150">
        <f t="shared" ca="1" si="191"/>
        <v>5</v>
      </c>
      <c r="CO1095" s="118">
        <f ca="1">SUMIF($CN$9:$CN1095, $CN1095, $CL$9:$CL$9)</f>
        <v>211.18749999999807</v>
      </c>
      <c r="CP1095" s="140" t="str">
        <f ca="1">IFERROR(INDEX('Current Jobs'!$W$11:$W$510, MATCH($CN1095, 'Current Jobs'!$T$11:$T$510, 0)), "")</f>
        <v/>
      </c>
      <c r="CQ1095" s="17" t="str">
        <f t="shared" ref="CQ1095:CQ1158" ca="1" si="194">IF($CN1095&gt;$CN1094, $CQ$8, "")</f>
        <v/>
      </c>
      <c r="CR1095" s="17" t="str">
        <f t="shared" ca="1" si="188"/>
        <v/>
      </c>
      <c r="CS1095" s="17" t="str">
        <f t="shared" ca="1" si="192"/>
        <v/>
      </c>
      <c r="CT1095" s="17" t="str">
        <f t="shared" ca="1" si="193"/>
        <v/>
      </c>
      <c r="CV1095" s="118" t="str" cm="1">
        <f t="array" aca="1" ref="CV1095" ca="1">IF($CN1095&gt;$CV$6, "", IFERROR(INDEX($BO$4:$BV$4, $BN$4, MATCH($CK1095, $BO$8:$BV$8, 0)), 0))</f>
        <v/>
      </c>
      <c r="CX1095" s="118" t="str">
        <f t="shared" ca="1" si="190"/>
        <v/>
      </c>
    </row>
    <row r="1096" spans="88:102" hidden="1" x14ac:dyDescent="0.25">
      <c r="CJ1096" s="89">
        <f t="shared" ref="CJ1096:CJ1159" ca="1" si="195">CJ1095+1</f>
        <v>45751</v>
      </c>
      <c r="CK1096" s="17" t="str">
        <f t="shared" ca="1" si="189"/>
        <v>Fri</v>
      </c>
      <c r="CL1096" s="118" cm="1">
        <f t="array" aca="1" ref="CL1096" ca="1">IFERROR(INDEX($BO$6:$BV$6, $BN$6, MATCH($CK1096, $BO$8:$BV$8, 0)), 0)</f>
        <v>0.28385416666666663</v>
      </c>
      <c r="CN1096" s="150">
        <f t="shared" ca="1" si="191"/>
        <v>5</v>
      </c>
      <c r="CO1096" s="118">
        <f ca="1">SUMIF($CN$9:$CN1096, $CN1096, $CL$9:$CL$9)</f>
        <v>211.47135416666472</v>
      </c>
      <c r="CP1096" s="140" t="str">
        <f ca="1">IFERROR(INDEX('Current Jobs'!$W$11:$W$510, MATCH($CN1096, 'Current Jobs'!$T$11:$T$510, 0)), "")</f>
        <v/>
      </c>
      <c r="CQ1096" s="17" t="str">
        <f t="shared" ca="1" si="194"/>
        <v/>
      </c>
      <c r="CR1096" s="17" t="str">
        <f t="shared" ref="CR1096:CR1159" ca="1" si="196">IF($CN1097&gt;$CN1096, $CR$8, "")</f>
        <v/>
      </c>
      <c r="CS1096" s="17" t="str">
        <f t="shared" ca="1" si="192"/>
        <v/>
      </c>
      <c r="CT1096" s="17" t="str">
        <f t="shared" ca="1" si="193"/>
        <v/>
      </c>
      <c r="CV1096" s="118" t="str" cm="1">
        <f t="array" aca="1" ref="CV1096" ca="1">IF($CN1096&gt;$CV$6, "", IFERROR(INDEX($BO$4:$BV$4, $BN$4, MATCH($CK1096, $BO$8:$BV$8, 0)), 0))</f>
        <v/>
      </c>
      <c r="CX1096" s="118" t="str">
        <f t="shared" ca="1" si="190"/>
        <v/>
      </c>
    </row>
    <row r="1097" spans="88:102" hidden="1" x14ac:dyDescent="0.25">
      <c r="CJ1097" s="89">
        <f t="shared" ca="1" si="195"/>
        <v>45752</v>
      </c>
      <c r="CK1097" s="17" t="str">
        <f t="shared" ref="CK1097:CK1160" ca="1" si="197">IF(COUNTIF($U$9:$U$32, $CJ1097)&gt;0, $CK$2, IF(COUNTIF($BX$50:$BX$89, $CJ1097)&gt;0, $BV$8, TEXT($CJ1097, "ddd")))</f>
        <v>Sat</v>
      </c>
      <c r="CL1097" s="118" cm="1">
        <f t="array" aca="1" ref="CL1097" ca="1">IFERROR(INDEX($BO$6:$BV$6, $BN$6, MATCH($CK1097, $BO$8:$BV$8, 0)), 0)</f>
        <v>0</v>
      </c>
      <c r="CN1097" s="150">
        <f t="shared" ca="1" si="191"/>
        <v>5</v>
      </c>
      <c r="CO1097" s="118">
        <f ca="1">SUMIF($CN$9:$CN1097, $CN1097, $CL$9:$CL$9)</f>
        <v>211.47135416666472</v>
      </c>
      <c r="CP1097" s="140" t="str">
        <f ca="1">IFERROR(INDEX('Current Jobs'!$W$11:$W$510, MATCH($CN1097, 'Current Jobs'!$T$11:$T$510, 0)), "")</f>
        <v/>
      </c>
      <c r="CQ1097" s="17" t="str">
        <f t="shared" ca="1" si="194"/>
        <v/>
      </c>
      <c r="CR1097" s="17" t="str">
        <f t="shared" ca="1" si="196"/>
        <v/>
      </c>
      <c r="CS1097" s="17" t="str">
        <f t="shared" ca="1" si="192"/>
        <v/>
      </c>
      <c r="CT1097" s="17" t="str">
        <f t="shared" ca="1" si="193"/>
        <v/>
      </c>
      <c r="CV1097" s="118" t="str" cm="1">
        <f t="array" aca="1" ref="CV1097" ca="1">IF($CN1097&gt;$CV$6, "", IFERROR(INDEX($BO$4:$BV$4, $BN$4, MATCH($CK1097, $BO$8:$BV$8, 0)), 0))</f>
        <v/>
      </c>
      <c r="CX1097" s="118" t="str">
        <f t="shared" ca="1" si="190"/>
        <v/>
      </c>
    </row>
    <row r="1098" spans="88:102" hidden="1" x14ac:dyDescent="0.25">
      <c r="CJ1098" s="89">
        <f t="shared" ca="1" si="195"/>
        <v>45753</v>
      </c>
      <c r="CK1098" s="17" t="str">
        <f t="shared" ca="1" si="197"/>
        <v>Sun</v>
      </c>
      <c r="CL1098" s="118" cm="1">
        <f t="array" aca="1" ref="CL1098" ca="1">IFERROR(INDEX($BO$6:$BV$6, $BN$6, MATCH($CK1098, $BO$8:$BV$8, 0)), 0)</f>
        <v>0</v>
      </c>
      <c r="CN1098" s="150">
        <f t="shared" ca="1" si="191"/>
        <v>5</v>
      </c>
      <c r="CO1098" s="118">
        <f ca="1">SUMIF($CN$9:$CN1098, $CN1098, $CL$9:$CL$9)</f>
        <v>211.47135416666472</v>
      </c>
      <c r="CP1098" s="140" t="str">
        <f ca="1">IFERROR(INDEX('Current Jobs'!$W$11:$W$510, MATCH($CN1098, 'Current Jobs'!$T$11:$T$510, 0)), "")</f>
        <v/>
      </c>
      <c r="CQ1098" s="17" t="str">
        <f t="shared" ca="1" si="194"/>
        <v/>
      </c>
      <c r="CR1098" s="17" t="str">
        <f t="shared" ca="1" si="196"/>
        <v/>
      </c>
      <c r="CS1098" s="17" t="str">
        <f t="shared" ca="1" si="192"/>
        <v/>
      </c>
      <c r="CT1098" s="17" t="str">
        <f t="shared" ca="1" si="193"/>
        <v/>
      </c>
      <c r="CV1098" s="118" t="str" cm="1">
        <f t="array" aca="1" ref="CV1098" ca="1">IF($CN1098&gt;$CV$6, "", IFERROR(INDEX($BO$4:$BV$4, $BN$4, MATCH($CK1098, $BO$8:$BV$8, 0)), 0))</f>
        <v/>
      </c>
      <c r="CX1098" s="118" t="str">
        <f t="shared" ref="CX1098:CX1161" ca="1" si="198">IF($CN1098&gt;$CV$6, "", $CL1098)</f>
        <v/>
      </c>
    </row>
    <row r="1099" spans="88:102" hidden="1" x14ac:dyDescent="0.25">
      <c r="CJ1099" s="89">
        <f t="shared" ca="1" si="195"/>
        <v>45754</v>
      </c>
      <c r="CK1099" s="17" t="str">
        <f t="shared" ca="1" si="197"/>
        <v>Mon</v>
      </c>
      <c r="CL1099" s="118" cm="1">
        <f t="array" aca="1" ref="CL1099" ca="1">IFERROR(INDEX($BO$6:$BV$6, $BN$6, MATCH($CK1099, $BO$8:$BV$8, 0)), 0)</f>
        <v>0.28385416666666663</v>
      </c>
      <c r="CN1099" s="150">
        <f t="shared" ca="1" si="191"/>
        <v>5</v>
      </c>
      <c r="CO1099" s="118">
        <f ca="1">SUMIF($CN$9:$CN1099, $CN1099, $CL$9:$CL$9)</f>
        <v>211.75520833333138</v>
      </c>
      <c r="CP1099" s="140" t="str">
        <f ca="1">IFERROR(INDEX('Current Jobs'!$W$11:$W$510, MATCH($CN1099, 'Current Jobs'!$T$11:$T$510, 0)), "")</f>
        <v/>
      </c>
      <c r="CQ1099" s="17" t="str">
        <f t="shared" ca="1" si="194"/>
        <v/>
      </c>
      <c r="CR1099" s="17" t="str">
        <f t="shared" ca="1" si="196"/>
        <v/>
      </c>
      <c r="CS1099" s="17" t="str">
        <f t="shared" ca="1" si="192"/>
        <v/>
      </c>
      <c r="CT1099" s="17" t="str">
        <f t="shared" ca="1" si="193"/>
        <v/>
      </c>
      <c r="CV1099" s="118" t="str" cm="1">
        <f t="array" aca="1" ref="CV1099" ca="1">IF($CN1099&gt;$CV$6, "", IFERROR(INDEX($BO$4:$BV$4, $BN$4, MATCH($CK1099, $BO$8:$BV$8, 0)), 0))</f>
        <v/>
      </c>
      <c r="CX1099" s="118" t="str">
        <f t="shared" ca="1" si="198"/>
        <v/>
      </c>
    </row>
    <row r="1100" spans="88:102" hidden="1" x14ac:dyDescent="0.25">
      <c r="CJ1100" s="89">
        <f t="shared" ca="1" si="195"/>
        <v>45755</v>
      </c>
      <c r="CK1100" s="17" t="str">
        <f t="shared" ca="1" si="197"/>
        <v>Tue</v>
      </c>
      <c r="CL1100" s="118" cm="1">
        <f t="array" aca="1" ref="CL1100" ca="1">IFERROR(INDEX($BO$6:$BV$6, $BN$6, MATCH($CK1100, $BO$8:$BV$8, 0)), 0)</f>
        <v>0.28385416666666663</v>
      </c>
      <c r="CN1100" s="150">
        <f t="shared" ca="1" si="191"/>
        <v>5</v>
      </c>
      <c r="CO1100" s="118">
        <f ca="1">SUMIF($CN$9:$CN1100, $CN1100, $CL$9:$CL$9)</f>
        <v>212.03906249999804</v>
      </c>
      <c r="CP1100" s="140" t="str">
        <f ca="1">IFERROR(INDEX('Current Jobs'!$W$11:$W$510, MATCH($CN1100, 'Current Jobs'!$T$11:$T$510, 0)), "")</f>
        <v/>
      </c>
      <c r="CQ1100" s="17" t="str">
        <f t="shared" ca="1" si="194"/>
        <v/>
      </c>
      <c r="CR1100" s="17" t="str">
        <f t="shared" ca="1" si="196"/>
        <v/>
      </c>
      <c r="CS1100" s="17" t="str">
        <f t="shared" ca="1" si="192"/>
        <v/>
      </c>
      <c r="CT1100" s="17" t="str">
        <f t="shared" ca="1" si="193"/>
        <v/>
      </c>
      <c r="CV1100" s="118" t="str" cm="1">
        <f t="array" aca="1" ref="CV1100" ca="1">IF($CN1100&gt;$CV$6, "", IFERROR(INDEX($BO$4:$BV$4, $BN$4, MATCH($CK1100, $BO$8:$BV$8, 0)), 0))</f>
        <v/>
      </c>
      <c r="CX1100" s="118" t="str">
        <f t="shared" ca="1" si="198"/>
        <v/>
      </c>
    </row>
    <row r="1101" spans="88:102" hidden="1" x14ac:dyDescent="0.25">
      <c r="CJ1101" s="89">
        <f t="shared" ca="1" si="195"/>
        <v>45756</v>
      </c>
      <c r="CK1101" s="17" t="str">
        <f t="shared" ca="1" si="197"/>
        <v>Wed</v>
      </c>
      <c r="CL1101" s="118" cm="1">
        <f t="array" aca="1" ref="CL1101" ca="1">IFERROR(INDEX($BO$6:$BV$6, $BN$6, MATCH($CK1101, $BO$8:$BV$8, 0)), 0)</f>
        <v>0.28385416666666663</v>
      </c>
      <c r="CN1101" s="150">
        <f t="shared" ca="1" si="191"/>
        <v>5</v>
      </c>
      <c r="CO1101" s="118">
        <f ca="1">SUMIF($CN$9:$CN1101, $CN1101, $CL$9:$CL$9)</f>
        <v>212.3229166666647</v>
      </c>
      <c r="CP1101" s="140" t="str">
        <f ca="1">IFERROR(INDEX('Current Jobs'!$W$11:$W$510, MATCH($CN1101, 'Current Jobs'!$T$11:$T$510, 0)), "")</f>
        <v/>
      </c>
      <c r="CQ1101" s="17" t="str">
        <f t="shared" ca="1" si="194"/>
        <v/>
      </c>
      <c r="CR1101" s="17" t="str">
        <f t="shared" ca="1" si="196"/>
        <v/>
      </c>
      <c r="CS1101" s="17" t="str">
        <f t="shared" ca="1" si="192"/>
        <v/>
      </c>
      <c r="CT1101" s="17" t="str">
        <f t="shared" ca="1" si="193"/>
        <v/>
      </c>
      <c r="CV1101" s="118" t="str" cm="1">
        <f t="array" aca="1" ref="CV1101" ca="1">IF($CN1101&gt;$CV$6, "", IFERROR(INDEX($BO$4:$BV$4, $BN$4, MATCH($CK1101, $BO$8:$BV$8, 0)), 0))</f>
        <v/>
      </c>
      <c r="CX1101" s="118" t="str">
        <f t="shared" ca="1" si="198"/>
        <v/>
      </c>
    </row>
    <row r="1102" spans="88:102" hidden="1" x14ac:dyDescent="0.25">
      <c r="CJ1102" s="89">
        <f t="shared" ca="1" si="195"/>
        <v>45757</v>
      </c>
      <c r="CK1102" s="17" t="str">
        <f t="shared" ca="1" si="197"/>
        <v>Thu</v>
      </c>
      <c r="CL1102" s="118" cm="1">
        <f t="array" aca="1" ref="CL1102" ca="1">IFERROR(INDEX($BO$6:$BV$6, $BN$6, MATCH($CK1102, $BO$8:$BV$8, 0)), 0)</f>
        <v>0.28385416666666663</v>
      </c>
      <c r="CN1102" s="150">
        <f t="shared" ca="1" si="191"/>
        <v>5</v>
      </c>
      <c r="CO1102" s="118">
        <f ca="1">SUMIF($CN$9:$CN1102, $CN1102, $CL$9:$CL$9)</f>
        <v>212.60677083333135</v>
      </c>
      <c r="CP1102" s="140" t="str">
        <f ca="1">IFERROR(INDEX('Current Jobs'!$W$11:$W$510, MATCH($CN1102, 'Current Jobs'!$T$11:$T$510, 0)), "")</f>
        <v/>
      </c>
      <c r="CQ1102" s="17" t="str">
        <f t="shared" ca="1" si="194"/>
        <v/>
      </c>
      <c r="CR1102" s="17" t="str">
        <f t="shared" ca="1" si="196"/>
        <v/>
      </c>
      <c r="CS1102" s="17" t="str">
        <f t="shared" ca="1" si="192"/>
        <v/>
      </c>
      <c r="CT1102" s="17" t="str">
        <f t="shared" ca="1" si="193"/>
        <v/>
      </c>
      <c r="CV1102" s="118" t="str" cm="1">
        <f t="array" aca="1" ref="CV1102" ca="1">IF($CN1102&gt;$CV$6, "", IFERROR(INDEX($BO$4:$BV$4, $BN$4, MATCH($CK1102, $BO$8:$BV$8, 0)), 0))</f>
        <v/>
      </c>
      <c r="CX1102" s="118" t="str">
        <f t="shared" ca="1" si="198"/>
        <v/>
      </c>
    </row>
    <row r="1103" spans="88:102" hidden="1" x14ac:dyDescent="0.25">
      <c r="CJ1103" s="89">
        <f t="shared" ca="1" si="195"/>
        <v>45758</v>
      </c>
      <c r="CK1103" s="17" t="str">
        <f t="shared" ca="1" si="197"/>
        <v>Fri</v>
      </c>
      <c r="CL1103" s="118" cm="1">
        <f t="array" aca="1" ref="CL1103" ca="1">IFERROR(INDEX($BO$6:$BV$6, $BN$6, MATCH($CK1103, $BO$8:$BV$8, 0)), 0)</f>
        <v>0.28385416666666663</v>
      </c>
      <c r="CN1103" s="150">
        <f t="shared" ca="1" si="191"/>
        <v>5</v>
      </c>
      <c r="CO1103" s="118">
        <f ca="1">SUMIF($CN$9:$CN1103, $CN1103, $CL$9:$CL$9)</f>
        <v>212.89062499999801</v>
      </c>
      <c r="CP1103" s="140" t="str">
        <f ca="1">IFERROR(INDEX('Current Jobs'!$W$11:$W$510, MATCH($CN1103, 'Current Jobs'!$T$11:$T$510, 0)), "")</f>
        <v/>
      </c>
      <c r="CQ1103" s="17" t="str">
        <f t="shared" ca="1" si="194"/>
        <v/>
      </c>
      <c r="CR1103" s="17" t="str">
        <f t="shared" ca="1" si="196"/>
        <v/>
      </c>
      <c r="CS1103" s="17" t="str">
        <f t="shared" ca="1" si="192"/>
        <v/>
      </c>
      <c r="CT1103" s="17" t="str">
        <f t="shared" ca="1" si="193"/>
        <v/>
      </c>
      <c r="CV1103" s="118" t="str" cm="1">
        <f t="array" aca="1" ref="CV1103" ca="1">IF($CN1103&gt;$CV$6, "", IFERROR(INDEX($BO$4:$BV$4, $BN$4, MATCH($CK1103, $BO$8:$BV$8, 0)), 0))</f>
        <v/>
      </c>
      <c r="CX1103" s="118" t="str">
        <f t="shared" ca="1" si="198"/>
        <v/>
      </c>
    </row>
    <row r="1104" spans="88:102" hidden="1" x14ac:dyDescent="0.25">
      <c r="CJ1104" s="89">
        <f t="shared" ca="1" si="195"/>
        <v>45759</v>
      </c>
      <c r="CK1104" s="17" t="str">
        <f t="shared" ca="1" si="197"/>
        <v>Sat</v>
      </c>
      <c r="CL1104" s="118" cm="1">
        <f t="array" aca="1" ref="CL1104" ca="1">IFERROR(INDEX($BO$6:$BV$6, $BN$6, MATCH($CK1104, $BO$8:$BV$8, 0)), 0)</f>
        <v>0</v>
      </c>
      <c r="CN1104" s="150">
        <f t="shared" ca="1" si="191"/>
        <v>5</v>
      </c>
      <c r="CO1104" s="118">
        <f ca="1">SUMIF($CN$9:$CN1104, $CN1104, $CL$9:$CL$9)</f>
        <v>212.89062499999801</v>
      </c>
      <c r="CP1104" s="140" t="str">
        <f ca="1">IFERROR(INDEX('Current Jobs'!$W$11:$W$510, MATCH($CN1104, 'Current Jobs'!$T$11:$T$510, 0)), "")</f>
        <v/>
      </c>
      <c r="CQ1104" s="17" t="str">
        <f t="shared" ca="1" si="194"/>
        <v/>
      </c>
      <c r="CR1104" s="17" t="str">
        <f t="shared" ca="1" si="196"/>
        <v/>
      </c>
      <c r="CS1104" s="17" t="str">
        <f t="shared" ca="1" si="192"/>
        <v/>
      </c>
      <c r="CT1104" s="17" t="str">
        <f t="shared" ca="1" si="193"/>
        <v/>
      </c>
      <c r="CV1104" s="118" t="str" cm="1">
        <f t="array" aca="1" ref="CV1104" ca="1">IF($CN1104&gt;$CV$6, "", IFERROR(INDEX($BO$4:$BV$4, $BN$4, MATCH($CK1104, $BO$8:$BV$8, 0)), 0))</f>
        <v/>
      </c>
      <c r="CX1104" s="118" t="str">
        <f t="shared" ca="1" si="198"/>
        <v/>
      </c>
    </row>
    <row r="1105" spans="88:102" hidden="1" x14ac:dyDescent="0.25">
      <c r="CJ1105" s="89">
        <f t="shared" ca="1" si="195"/>
        <v>45760</v>
      </c>
      <c r="CK1105" s="17" t="str">
        <f t="shared" ca="1" si="197"/>
        <v>Sun</v>
      </c>
      <c r="CL1105" s="118" cm="1">
        <f t="array" aca="1" ref="CL1105" ca="1">IFERROR(INDEX($BO$6:$BV$6, $BN$6, MATCH($CK1105, $BO$8:$BV$8, 0)), 0)</f>
        <v>0</v>
      </c>
      <c r="CN1105" s="150">
        <f t="shared" ref="CN1105:CN1168" ca="1" si="199">IF($CO1104&gt;=$CP1104, $CN1104+1, $CN1104)</f>
        <v>5</v>
      </c>
      <c r="CO1105" s="118">
        <f ca="1">SUMIF($CN$9:$CN1105, $CN1105, $CL$9:$CL$9)</f>
        <v>212.89062499999801</v>
      </c>
      <c r="CP1105" s="140" t="str">
        <f ca="1">IFERROR(INDEX('Current Jobs'!$W$11:$W$510, MATCH($CN1105, 'Current Jobs'!$T$11:$T$510, 0)), "")</f>
        <v/>
      </c>
      <c r="CQ1105" s="17" t="str">
        <f t="shared" ca="1" si="194"/>
        <v/>
      </c>
      <c r="CR1105" s="17" t="str">
        <f t="shared" ca="1" si="196"/>
        <v/>
      </c>
      <c r="CS1105" s="17" t="str">
        <f t="shared" ca="1" si="192"/>
        <v/>
      </c>
      <c r="CT1105" s="17" t="str">
        <f t="shared" ca="1" si="193"/>
        <v/>
      </c>
      <c r="CV1105" s="118" t="str" cm="1">
        <f t="array" aca="1" ref="CV1105" ca="1">IF($CN1105&gt;$CV$6, "", IFERROR(INDEX($BO$4:$BV$4, $BN$4, MATCH($CK1105, $BO$8:$BV$8, 0)), 0))</f>
        <v/>
      </c>
      <c r="CX1105" s="118" t="str">
        <f t="shared" ca="1" si="198"/>
        <v/>
      </c>
    </row>
    <row r="1106" spans="88:102" hidden="1" x14ac:dyDescent="0.25">
      <c r="CJ1106" s="89">
        <f t="shared" ca="1" si="195"/>
        <v>45761</v>
      </c>
      <c r="CK1106" s="17" t="str">
        <f t="shared" ca="1" si="197"/>
        <v>Mon</v>
      </c>
      <c r="CL1106" s="118" cm="1">
        <f t="array" aca="1" ref="CL1106" ca="1">IFERROR(INDEX($BO$6:$BV$6, $BN$6, MATCH($CK1106, $BO$8:$BV$8, 0)), 0)</f>
        <v>0.28385416666666663</v>
      </c>
      <c r="CN1106" s="150">
        <f t="shared" ca="1" si="199"/>
        <v>5</v>
      </c>
      <c r="CO1106" s="118">
        <f ca="1">SUMIF($CN$9:$CN1106, $CN1106, $CL$9:$CL$9)</f>
        <v>213.17447916666467</v>
      </c>
      <c r="CP1106" s="140" t="str">
        <f ca="1">IFERROR(INDEX('Current Jobs'!$W$11:$W$510, MATCH($CN1106, 'Current Jobs'!$T$11:$T$510, 0)), "")</f>
        <v/>
      </c>
      <c r="CQ1106" s="17" t="str">
        <f t="shared" ca="1" si="194"/>
        <v/>
      </c>
      <c r="CR1106" s="17" t="str">
        <f t="shared" ca="1" si="196"/>
        <v/>
      </c>
      <c r="CS1106" s="17" t="str">
        <f t="shared" ca="1" si="192"/>
        <v/>
      </c>
      <c r="CT1106" s="17" t="str">
        <f t="shared" ca="1" si="193"/>
        <v/>
      </c>
      <c r="CV1106" s="118" t="str" cm="1">
        <f t="array" aca="1" ref="CV1106" ca="1">IF($CN1106&gt;$CV$6, "", IFERROR(INDEX($BO$4:$BV$4, $BN$4, MATCH($CK1106, $BO$8:$BV$8, 0)), 0))</f>
        <v/>
      </c>
      <c r="CX1106" s="118" t="str">
        <f t="shared" ca="1" si="198"/>
        <v/>
      </c>
    </row>
    <row r="1107" spans="88:102" hidden="1" x14ac:dyDescent="0.25">
      <c r="CJ1107" s="89">
        <f t="shared" ca="1" si="195"/>
        <v>45762</v>
      </c>
      <c r="CK1107" s="17" t="str">
        <f t="shared" ca="1" si="197"/>
        <v>Tue</v>
      </c>
      <c r="CL1107" s="118" cm="1">
        <f t="array" aca="1" ref="CL1107" ca="1">IFERROR(INDEX($BO$6:$BV$6, $BN$6, MATCH($CK1107, $BO$8:$BV$8, 0)), 0)</f>
        <v>0.28385416666666663</v>
      </c>
      <c r="CN1107" s="150">
        <f t="shared" ca="1" si="199"/>
        <v>5</v>
      </c>
      <c r="CO1107" s="118">
        <f ca="1">SUMIF($CN$9:$CN1107, $CN1107, $CL$9:$CL$9)</f>
        <v>213.45833333333132</v>
      </c>
      <c r="CP1107" s="140" t="str">
        <f ca="1">IFERROR(INDEX('Current Jobs'!$W$11:$W$510, MATCH($CN1107, 'Current Jobs'!$T$11:$T$510, 0)), "")</f>
        <v/>
      </c>
      <c r="CQ1107" s="17" t="str">
        <f t="shared" ca="1" si="194"/>
        <v/>
      </c>
      <c r="CR1107" s="17" t="str">
        <f t="shared" ca="1" si="196"/>
        <v/>
      </c>
      <c r="CS1107" s="17" t="str">
        <f t="shared" ca="1" si="192"/>
        <v/>
      </c>
      <c r="CT1107" s="17" t="str">
        <f t="shared" ca="1" si="193"/>
        <v/>
      </c>
      <c r="CV1107" s="118" t="str" cm="1">
        <f t="array" aca="1" ref="CV1107" ca="1">IF($CN1107&gt;$CV$6, "", IFERROR(INDEX($BO$4:$BV$4, $BN$4, MATCH($CK1107, $BO$8:$BV$8, 0)), 0))</f>
        <v/>
      </c>
      <c r="CX1107" s="118" t="str">
        <f t="shared" ca="1" si="198"/>
        <v/>
      </c>
    </row>
    <row r="1108" spans="88:102" hidden="1" x14ac:dyDescent="0.25">
      <c r="CJ1108" s="89">
        <f t="shared" ca="1" si="195"/>
        <v>45763</v>
      </c>
      <c r="CK1108" s="17" t="str">
        <f t="shared" ca="1" si="197"/>
        <v>Wed</v>
      </c>
      <c r="CL1108" s="118" cm="1">
        <f t="array" aca="1" ref="CL1108" ca="1">IFERROR(INDEX($BO$6:$BV$6, $BN$6, MATCH($CK1108, $BO$8:$BV$8, 0)), 0)</f>
        <v>0.28385416666666663</v>
      </c>
      <c r="CN1108" s="150">
        <f t="shared" ca="1" si="199"/>
        <v>5</v>
      </c>
      <c r="CO1108" s="118">
        <f ca="1">SUMIF($CN$9:$CN1108, $CN1108, $CL$9:$CL$9)</f>
        <v>213.74218749999798</v>
      </c>
      <c r="CP1108" s="140" t="str">
        <f ca="1">IFERROR(INDEX('Current Jobs'!$W$11:$W$510, MATCH($CN1108, 'Current Jobs'!$T$11:$T$510, 0)), "")</f>
        <v/>
      </c>
      <c r="CQ1108" s="17" t="str">
        <f t="shared" ca="1" si="194"/>
        <v/>
      </c>
      <c r="CR1108" s="17" t="str">
        <f t="shared" ca="1" si="196"/>
        <v/>
      </c>
      <c r="CS1108" s="17" t="str">
        <f t="shared" ca="1" si="192"/>
        <v/>
      </c>
      <c r="CT1108" s="17" t="str">
        <f t="shared" ca="1" si="193"/>
        <v/>
      </c>
      <c r="CV1108" s="118" t="str" cm="1">
        <f t="array" aca="1" ref="CV1108" ca="1">IF($CN1108&gt;$CV$6, "", IFERROR(INDEX($BO$4:$BV$4, $BN$4, MATCH($CK1108, $BO$8:$BV$8, 0)), 0))</f>
        <v/>
      </c>
      <c r="CX1108" s="118" t="str">
        <f t="shared" ca="1" si="198"/>
        <v/>
      </c>
    </row>
    <row r="1109" spans="88:102" hidden="1" x14ac:dyDescent="0.25">
      <c r="CJ1109" s="89">
        <f t="shared" ca="1" si="195"/>
        <v>45764</v>
      </c>
      <c r="CK1109" s="17" t="str">
        <f t="shared" ca="1" si="197"/>
        <v>Thu</v>
      </c>
      <c r="CL1109" s="118" cm="1">
        <f t="array" aca="1" ref="CL1109" ca="1">IFERROR(INDEX($BO$6:$BV$6, $BN$6, MATCH($CK1109, $BO$8:$BV$8, 0)), 0)</f>
        <v>0.28385416666666663</v>
      </c>
      <c r="CN1109" s="150">
        <f t="shared" ca="1" si="199"/>
        <v>5</v>
      </c>
      <c r="CO1109" s="118">
        <f ca="1">SUMIF($CN$9:$CN1109, $CN1109, $CL$9:$CL$9)</f>
        <v>214.02604166666464</v>
      </c>
      <c r="CP1109" s="140" t="str">
        <f ca="1">IFERROR(INDEX('Current Jobs'!$W$11:$W$510, MATCH($CN1109, 'Current Jobs'!$T$11:$T$510, 0)), "")</f>
        <v/>
      </c>
      <c r="CQ1109" s="17" t="str">
        <f t="shared" ca="1" si="194"/>
        <v/>
      </c>
      <c r="CR1109" s="17" t="str">
        <f t="shared" ca="1" si="196"/>
        <v/>
      </c>
      <c r="CS1109" s="17" t="str">
        <f t="shared" ca="1" si="192"/>
        <v/>
      </c>
      <c r="CT1109" s="17" t="str">
        <f t="shared" ca="1" si="193"/>
        <v/>
      </c>
      <c r="CV1109" s="118" t="str" cm="1">
        <f t="array" aca="1" ref="CV1109" ca="1">IF($CN1109&gt;$CV$6, "", IFERROR(INDEX($BO$4:$BV$4, $BN$4, MATCH($CK1109, $BO$8:$BV$8, 0)), 0))</f>
        <v/>
      </c>
      <c r="CX1109" s="118" t="str">
        <f t="shared" ca="1" si="198"/>
        <v/>
      </c>
    </row>
    <row r="1110" spans="88:102" hidden="1" x14ac:dyDescent="0.25">
      <c r="CJ1110" s="89">
        <f t="shared" ca="1" si="195"/>
        <v>45765</v>
      </c>
      <c r="CK1110" s="17" t="str">
        <f t="shared" ca="1" si="197"/>
        <v>Bank Hol</v>
      </c>
      <c r="CL1110" s="118" cm="1">
        <f t="array" aca="1" ref="CL1110" ca="1">IFERROR(INDEX($BO$6:$BV$6, $BN$6, MATCH($CK1110, $BO$8:$BV$8, 0)), 0)</f>
        <v>0</v>
      </c>
      <c r="CN1110" s="150">
        <f t="shared" ca="1" si="199"/>
        <v>5</v>
      </c>
      <c r="CO1110" s="118">
        <f ca="1">SUMIF($CN$9:$CN1110, $CN1110, $CL$9:$CL$9)</f>
        <v>214.02604166666464</v>
      </c>
      <c r="CP1110" s="140" t="str">
        <f ca="1">IFERROR(INDEX('Current Jobs'!$W$11:$W$510, MATCH($CN1110, 'Current Jobs'!$T$11:$T$510, 0)), "")</f>
        <v/>
      </c>
      <c r="CQ1110" s="17" t="str">
        <f t="shared" ca="1" si="194"/>
        <v/>
      </c>
      <c r="CR1110" s="17" t="str">
        <f t="shared" ca="1" si="196"/>
        <v/>
      </c>
      <c r="CS1110" s="17" t="str">
        <f t="shared" ca="1" si="192"/>
        <v/>
      </c>
      <c r="CT1110" s="17" t="str">
        <f t="shared" ca="1" si="193"/>
        <v/>
      </c>
      <c r="CV1110" s="118" t="str" cm="1">
        <f t="array" aca="1" ref="CV1110" ca="1">IF($CN1110&gt;$CV$6, "", IFERROR(INDEX($BO$4:$BV$4, $BN$4, MATCH($CK1110, $BO$8:$BV$8, 0)), 0))</f>
        <v/>
      </c>
      <c r="CX1110" s="118" t="str">
        <f t="shared" ca="1" si="198"/>
        <v/>
      </c>
    </row>
    <row r="1111" spans="88:102" hidden="1" x14ac:dyDescent="0.25">
      <c r="CJ1111" s="89">
        <f t="shared" ca="1" si="195"/>
        <v>45766</v>
      </c>
      <c r="CK1111" s="17" t="str">
        <f t="shared" ca="1" si="197"/>
        <v>Sat</v>
      </c>
      <c r="CL1111" s="118" cm="1">
        <f t="array" aca="1" ref="CL1111" ca="1">IFERROR(INDEX($BO$6:$BV$6, $BN$6, MATCH($CK1111, $BO$8:$BV$8, 0)), 0)</f>
        <v>0</v>
      </c>
      <c r="CN1111" s="150">
        <f t="shared" ca="1" si="199"/>
        <v>5</v>
      </c>
      <c r="CO1111" s="118">
        <f ca="1">SUMIF($CN$9:$CN1111, $CN1111, $CL$9:$CL$9)</f>
        <v>214.02604166666464</v>
      </c>
      <c r="CP1111" s="140" t="str">
        <f ca="1">IFERROR(INDEX('Current Jobs'!$W$11:$W$510, MATCH($CN1111, 'Current Jobs'!$T$11:$T$510, 0)), "")</f>
        <v/>
      </c>
      <c r="CQ1111" s="17" t="str">
        <f t="shared" ca="1" si="194"/>
        <v/>
      </c>
      <c r="CR1111" s="17" t="str">
        <f t="shared" ca="1" si="196"/>
        <v/>
      </c>
      <c r="CS1111" s="17" t="str">
        <f t="shared" ca="1" si="192"/>
        <v/>
      </c>
      <c r="CT1111" s="17" t="str">
        <f t="shared" ca="1" si="193"/>
        <v/>
      </c>
      <c r="CV1111" s="118" t="str" cm="1">
        <f t="array" aca="1" ref="CV1111" ca="1">IF($CN1111&gt;$CV$6, "", IFERROR(INDEX($BO$4:$BV$4, $BN$4, MATCH($CK1111, $BO$8:$BV$8, 0)), 0))</f>
        <v/>
      </c>
      <c r="CX1111" s="118" t="str">
        <f t="shared" ca="1" si="198"/>
        <v/>
      </c>
    </row>
    <row r="1112" spans="88:102" hidden="1" x14ac:dyDescent="0.25">
      <c r="CJ1112" s="89">
        <f t="shared" ca="1" si="195"/>
        <v>45767</v>
      </c>
      <c r="CK1112" s="17" t="str">
        <f t="shared" ca="1" si="197"/>
        <v>Sun</v>
      </c>
      <c r="CL1112" s="118" cm="1">
        <f t="array" aca="1" ref="CL1112" ca="1">IFERROR(INDEX($BO$6:$BV$6, $BN$6, MATCH($CK1112, $BO$8:$BV$8, 0)), 0)</f>
        <v>0</v>
      </c>
      <c r="CN1112" s="150">
        <f t="shared" ca="1" si="199"/>
        <v>5</v>
      </c>
      <c r="CO1112" s="118">
        <f ca="1">SUMIF($CN$9:$CN1112, $CN1112, $CL$9:$CL$9)</f>
        <v>214.02604166666464</v>
      </c>
      <c r="CP1112" s="140" t="str">
        <f ca="1">IFERROR(INDEX('Current Jobs'!$W$11:$W$510, MATCH($CN1112, 'Current Jobs'!$T$11:$T$510, 0)), "")</f>
        <v/>
      </c>
      <c r="CQ1112" s="17" t="str">
        <f t="shared" ca="1" si="194"/>
        <v/>
      </c>
      <c r="CR1112" s="17" t="str">
        <f t="shared" ca="1" si="196"/>
        <v/>
      </c>
      <c r="CS1112" s="17" t="str">
        <f t="shared" ca="1" si="192"/>
        <v/>
      </c>
      <c r="CT1112" s="17" t="str">
        <f t="shared" ca="1" si="193"/>
        <v/>
      </c>
      <c r="CV1112" s="118" t="str" cm="1">
        <f t="array" aca="1" ref="CV1112" ca="1">IF($CN1112&gt;$CV$6, "", IFERROR(INDEX($BO$4:$BV$4, $BN$4, MATCH($CK1112, $BO$8:$BV$8, 0)), 0))</f>
        <v/>
      </c>
      <c r="CX1112" s="118" t="str">
        <f t="shared" ca="1" si="198"/>
        <v/>
      </c>
    </row>
    <row r="1113" spans="88:102" hidden="1" x14ac:dyDescent="0.25">
      <c r="CJ1113" s="89">
        <f t="shared" ca="1" si="195"/>
        <v>45768</v>
      </c>
      <c r="CK1113" s="17" t="str">
        <f t="shared" ca="1" si="197"/>
        <v>Bank Hol</v>
      </c>
      <c r="CL1113" s="118" cm="1">
        <f t="array" aca="1" ref="CL1113" ca="1">IFERROR(INDEX($BO$6:$BV$6, $BN$6, MATCH($CK1113, $BO$8:$BV$8, 0)), 0)</f>
        <v>0</v>
      </c>
      <c r="CN1113" s="150">
        <f t="shared" ca="1" si="199"/>
        <v>5</v>
      </c>
      <c r="CO1113" s="118">
        <f ca="1">SUMIF($CN$9:$CN1113, $CN1113, $CL$9:$CL$9)</f>
        <v>214.02604166666464</v>
      </c>
      <c r="CP1113" s="140" t="str">
        <f ca="1">IFERROR(INDEX('Current Jobs'!$W$11:$W$510, MATCH($CN1113, 'Current Jobs'!$T$11:$T$510, 0)), "")</f>
        <v/>
      </c>
      <c r="CQ1113" s="17" t="str">
        <f t="shared" ca="1" si="194"/>
        <v/>
      </c>
      <c r="CR1113" s="17" t="str">
        <f t="shared" ca="1" si="196"/>
        <v/>
      </c>
      <c r="CS1113" s="17" t="str">
        <f t="shared" ca="1" si="192"/>
        <v/>
      </c>
      <c r="CT1113" s="17" t="str">
        <f t="shared" ca="1" si="193"/>
        <v/>
      </c>
      <c r="CV1113" s="118" t="str" cm="1">
        <f t="array" aca="1" ref="CV1113" ca="1">IF($CN1113&gt;$CV$6, "", IFERROR(INDEX($BO$4:$BV$4, $BN$4, MATCH($CK1113, $BO$8:$BV$8, 0)), 0))</f>
        <v/>
      </c>
      <c r="CX1113" s="118" t="str">
        <f t="shared" ca="1" si="198"/>
        <v/>
      </c>
    </row>
    <row r="1114" spans="88:102" hidden="1" x14ac:dyDescent="0.25">
      <c r="CJ1114" s="89">
        <f t="shared" ca="1" si="195"/>
        <v>45769</v>
      </c>
      <c r="CK1114" s="17" t="str">
        <f t="shared" ca="1" si="197"/>
        <v>Tue</v>
      </c>
      <c r="CL1114" s="118" cm="1">
        <f t="array" aca="1" ref="CL1114" ca="1">IFERROR(INDEX($BO$6:$BV$6, $BN$6, MATCH($CK1114, $BO$8:$BV$8, 0)), 0)</f>
        <v>0.28385416666666663</v>
      </c>
      <c r="CN1114" s="150">
        <f t="shared" ca="1" si="199"/>
        <v>5</v>
      </c>
      <c r="CO1114" s="118">
        <f ca="1">SUMIF($CN$9:$CN1114, $CN1114, $CL$9:$CL$9)</f>
        <v>214.3098958333313</v>
      </c>
      <c r="CP1114" s="140" t="str">
        <f ca="1">IFERROR(INDEX('Current Jobs'!$W$11:$W$510, MATCH($CN1114, 'Current Jobs'!$T$11:$T$510, 0)), "")</f>
        <v/>
      </c>
      <c r="CQ1114" s="17" t="str">
        <f t="shared" ca="1" si="194"/>
        <v/>
      </c>
      <c r="CR1114" s="17" t="str">
        <f t="shared" ca="1" si="196"/>
        <v/>
      </c>
      <c r="CS1114" s="17" t="str">
        <f t="shared" ca="1" si="192"/>
        <v/>
      </c>
      <c r="CT1114" s="17" t="str">
        <f t="shared" ca="1" si="193"/>
        <v/>
      </c>
      <c r="CV1114" s="118" t="str" cm="1">
        <f t="array" aca="1" ref="CV1114" ca="1">IF($CN1114&gt;$CV$6, "", IFERROR(INDEX($BO$4:$BV$4, $BN$4, MATCH($CK1114, $BO$8:$BV$8, 0)), 0))</f>
        <v/>
      </c>
      <c r="CX1114" s="118" t="str">
        <f t="shared" ca="1" si="198"/>
        <v/>
      </c>
    </row>
    <row r="1115" spans="88:102" hidden="1" x14ac:dyDescent="0.25">
      <c r="CJ1115" s="89">
        <f t="shared" ca="1" si="195"/>
        <v>45770</v>
      </c>
      <c r="CK1115" s="17" t="str">
        <f t="shared" ca="1" si="197"/>
        <v>Wed</v>
      </c>
      <c r="CL1115" s="118" cm="1">
        <f t="array" aca="1" ref="CL1115" ca="1">IFERROR(INDEX($BO$6:$BV$6, $BN$6, MATCH($CK1115, $BO$8:$BV$8, 0)), 0)</f>
        <v>0.28385416666666663</v>
      </c>
      <c r="CN1115" s="150">
        <f t="shared" ca="1" si="199"/>
        <v>5</v>
      </c>
      <c r="CO1115" s="118">
        <f ca="1">SUMIF($CN$9:$CN1115, $CN1115, $CL$9:$CL$9)</f>
        <v>214.59374999999795</v>
      </c>
      <c r="CP1115" s="140" t="str">
        <f ca="1">IFERROR(INDEX('Current Jobs'!$W$11:$W$510, MATCH($CN1115, 'Current Jobs'!$T$11:$T$510, 0)), "")</f>
        <v/>
      </c>
      <c r="CQ1115" s="17" t="str">
        <f t="shared" ca="1" si="194"/>
        <v/>
      </c>
      <c r="CR1115" s="17" t="str">
        <f t="shared" ca="1" si="196"/>
        <v/>
      </c>
      <c r="CS1115" s="17" t="str">
        <f t="shared" ca="1" si="192"/>
        <v/>
      </c>
      <c r="CT1115" s="17" t="str">
        <f t="shared" ca="1" si="193"/>
        <v/>
      </c>
      <c r="CV1115" s="118" t="str" cm="1">
        <f t="array" aca="1" ref="CV1115" ca="1">IF($CN1115&gt;$CV$6, "", IFERROR(INDEX($BO$4:$BV$4, $BN$4, MATCH($CK1115, $BO$8:$BV$8, 0)), 0))</f>
        <v/>
      </c>
      <c r="CX1115" s="118" t="str">
        <f t="shared" ca="1" si="198"/>
        <v/>
      </c>
    </row>
    <row r="1116" spans="88:102" hidden="1" x14ac:dyDescent="0.25">
      <c r="CJ1116" s="89">
        <f t="shared" ca="1" si="195"/>
        <v>45771</v>
      </c>
      <c r="CK1116" s="17" t="str">
        <f t="shared" ca="1" si="197"/>
        <v>Thu</v>
      </c>
      <c r="CL1116" s="118" cm="1">
        <f t="array" aca="1" ref="CL1116" ca="1">IFERROR(INDEX($BO$6:$BV$6, $BN$6, MATCH($CK1116, $BO$8:$BV$8, 0)), 0)</f>
        <v>0.28385416666666663</v>
      </c>
      <c r="CN1116" s="150">
        <f t="shared" ca="1" si="199"/>
        <v>5</v>
      </c>
      <c r="CO1116" s="118">
        <f ca="1">SUMIF($CN$9:$CN1116, $CN1116, $CL$9:$CL$9)</f>
        <v>214.87760416666461</v>
      </c>
      <c r="CP1116" s="140" t="str">
        <f ca="1">IFERROR(INDEX('Current Jobs'!$W$11:$W$510, MATCH($CN1116, 'Current Jobs'!$T$11:$T$510, 0)), "")</f>
        <v/>
      </c>
      <c r="CQ1116" s="17" t="str">
        <f t="shared" ca="1" si="194"/>
        <v/>
      </c>
      <c r="CR1116" s="17" t="str">
        <f t="shared" ca="1" si="196"/>
        <v/>
      </c>
      <c r="CS1116" s="17" t="str">
        <f t="shared" ca="1" si="192"/>
        <v/>
      </c>
      <c r="CT1116" s="17" t="str">
        <f t="shared" ca="1" si="193"/>
        <v/>
      </c>
      <c r="CV1116" s="118" t="str" cm="1">
        <f t="array" aca="1" ref="CV1116" ca="1">IF($CN1116&gt;$CV$6, "", IFERROR(INDEX($BO$4:$BV$4, $BN$4, MATCH($CK1116, $BO$8:$BV$8, 0)), 0))</f>
        <v/>
      </c>
      <c r="CX1116" s="118" t="str">
        <f t="shared" ca="1" si="198"/>
        <v/>
      </c>
    </row>
    <row r="1117" spans="88:102" hidden="1" x14ac:dyDescent="0.25">
      <c r="CJ1117" s="89">
        <f t="shared" ca="1" si="195"/>
        <v>45772</v>
      </c>
      <c r="CK1117" s="17" t="str">
        <f t="shared" ca="1" si="197"/>
        <v>Fri</v>
      </c>
      <c r="CL1117" s="118" cm="1">
        <f t="array" aca="1" ref="CL1117" ca="1">IFERROR(INDEX($BO$6:$BV$6, $BN$6, MATCH($CK1117, $BO$8:$BV$8, 0)), 0)</f>
        <v>0.28385416666666663</v>
      </c>
      <c r="CN1117" s="150">
        <f t="shared" ca="1" si="199"/>
        <v>5</v>
      </c>
      <c r="CO1117" s="118">
        <f ca="1">SUMIF($CN$9:$CN1117, $CN1117, $CL$9:$CL$9)</f>
        <v>215.16145833333127</v>
      </c>
      <c r="CP1117" s="140" t="str">
        <f ca="1">IFERROR(INDEX('Current Jobs'!$W$11:$W$510, MATCH($CN1117, 'Current Jobs'!$T$11:$T$510, 0)), "")</f>
        <v/>
      </c>
      <c r="CQ1117" s="17" t="str">
        <f t="shared" ca="1" si="194"/>
        <v/>
      </c>
      <c r="CR1117" s="17" t="str">
        <f t="shared" ca="1" si="196"/>
        <v/>
      </c>
      <c r="CS1117" s="17" t="str">
        <f t="shared" ca="1" si="192"/>
        <v/>
      </c>
      <c r="CT1117" s="17" t="str">
        <f t="shared" ca="1" si="193"/>
        <v/>
      </c>
      <c r="CV1117" s="118" t="str" cm="1">
        <f t="array" aca="1" ref="CV1117" ca="1">IF($CN1117&gt;$CV$6, "", IFERROR(INDEX($BO$4:$BV$4, $BN$4, MATCH($CK1117, $BO$8:$BV$8, 0)), 0))</f>
        <v/>
      </c>
      <c r="CX1117" s="118" t="str">
        <f t="shared" ca="1" si="198"/>
        <v/>
      </c>
    </row>
    <row r="1118" spans="88:102" hidden="1" x14ac:dyDescent="0.25">
      <c r="CJ1118" s="89">
        <f t="shared" ca="1" si="195"/>
        <v>45773</v>
      </c>
      <c r="CK1118" s="17" t="str">
        <f t="shared" ca="1" si="197"/>
        <v>Sat</v>
      </c>
      <c r="CL1118" s="118" cm="1">
        <f t="array" aca="1" ref="CL1118" ca="1">IFERROR(INDEX($BO$6:$BV$6, $BN$6, MATCH($CK1118, $BO$8:$BV$8, 0)), 0)</f>
        <v>0</v>
      </c>
      <c r="CN1118" s="150">
        <f t="shared" ca="1" si="199"/>
        <v>5</v>
      </c>
      <c r="CO1118" s="118">
        <f ca="1">SUMIF($CN$9:$CN1118, $CN1118, $CL$9:$CL$9)</f>
        <v>215.16145833333127</v>
      </c>
      <c r="CP1118" s="140" t="str">
        <f ca="1">IFERROR(INDEX('Current Jobs'!$W$11:$W$510, MATCH($CN1118, 'Current Jobs'!$T$11:$T$510, 0)), "")</f>
        <v/>
      </c>
      <c r="CQ1118" s="17" t="str">
        <f t="shared" ca="1" si="194"/>
        <v/>
      </c>
      <c r="CR1118" s="17" t="str">
        <f t="shared" ca="1" si="196"/>
        <v/>
      </c>
      <c r="CS1118" s="17" t="str">
        <f t="shared" ca="1" si="192"/>
        <v/>
      </c>
      <c r="CT1118" s="17" t="str">
        <f t="shared" ca="1" si="193"/>
        <v/>
      </c>
      <c r="CV1118" s="118" t="str" cm="1">
        <f t="array" aca="1" ref="CV1118" ca="1">IF($CN1118&gt;$CV$6, "", IFERROR(INDEX($BO$4:$BV$4, $BN$4, MATCH($CK1118, $BO$8:$BV$8, 0)), 0))</f>
        <v/>
      </c>
      <c r="CX1118" s="118" t="str">
        <f t="shared" ca="1" si="198"/>
        <v/>
      </c>
    </row>
    <row r="1119" spans="88:102" hidden="1" x14ac:dyDescent="0.25">
      <c r="CJ1119" s="89">
        <f t="shared" ca="1" si="195"/>
        <v>45774</v>
      </c>
      <c r="CK1119" s="17" t="str">
        <f t="shared" ca="1" si="197"/>
        <v>Sun</v>
      </c>
      <c r="CL1119" s="118" cm="1">
        <f t="array" aca="1" ref="CL1119" ca="1">IFERROR(INDEX($BO$6:$BV$6, $BN$6, MATCH($CK1119, $BO$8:$BV$8, 0)), 0)</f>
        <v>0</v>
      </c>
      <c r="CN1119" s="150">
        <f t="shared" ca="1" si="199"/>
        <v>5</v>
      </c>
      <c r="CO1119" s="118">
        <f ca="1">SUMIF($CN$9:$CN1119, $CN1119, $CL$9:$CL$9)</f>
        <v>215.16145833333127</v>
      </c>
      <c r="CP1119" s="140" t="str">
        <f ca="1">IFERROR(INDEX('Current Jobs'!$W$11:$W$510, MATCH($CN1119, 'Current Jobs'!$T$11:$T$510, 0)), "")</f>
        <v/>
      </c>
      <c r="CQ1119" s="17" t="str">
        <f t="shared" ca="1" si="194"/>
        <v/>
      </c>
      <c r="CR1119" s="17" t="str">
        <f t="shared" ca="1" si="196"/>
        <v/>
      </c>
      <c r="CS1119" s="17" t="str">
        <f t="shared" ca="1" si="192"/>
        <v/>
      </c>
      <c r="CT1119" s="17" t="str">
        <f t="shared" ca="1" si="193"/>
        <v/>
      </c>
      <c r="CV1119" s="118" t="str" cm="1">
        <f t="array" aca="1" ref="CV1119" ca="1">IF($CN1119&gt;$CV$6, "", IFERROR(INDEX($BO$4:$BV$4, $BN$4, MATCH($CK1119, $BO$8:$BV$8, 0)), 0))</f>
        <v/>
      </c>
      <c r="CX1119" s="118" t="str">
        <f t="shared" ca="1" si="198"/>
        <v/>
      </c>
    </row>
    <row r="1120" spans="88:102" hidden="1" x14ac:dyDescent="0.25">
      <c r="CJ1120" s="89">
        <f t="shared" ca="1" si="195"/>
        <v>45775</v>
      </c>
      <c r="CK1120" s="17" t="str">
        <f t="shared" ca="1" si="197"/>
        <v>Mon</v>
      </c>
      <c r="CL1120" s="118" cm="1">
        <f t="array" aca="1" ref="CL1120" ca="1">IFERROR(INDEX($BO$6:$BV$6, $BN$6, MATCH($CK1120, $BO$8:$BV$8, 0)), 0)</f>
        <v>0.28385416666666663</v>
      </c>
      <c r="CN1120" s="150">
        <f t="shared" ca="1" si="199"/>
        <v>5</v>
      </c>
      <c r="CO1120" s="118">
        <f ca="1">SUMIF($CN$9:$CN1120, $CN1120, $CL$9:$CL$9)</f>
        <v>215.44531249999793</v>
      </c>
      <c r="CP1120" s="140" t="str">
        <f ca="1">IFERROR(INDEX('Current Jobs'!$W$11:$W$510, MATCH($CN1120, 'Current Jobs'!$T$11:$T$510, 0)), "")</f>
        <v/>
      </c>
      <c r="CQ1120" s="17" t="str">
        <f t="shared" ca="1" si="194"/>
        <v/>
      </c>
      <c r="CR1120" s="17" t="str">
        <f t="shared" ca="1" si="196"/>
        <v/>
      </c>
      <c r="CS1120" s="17" t="str">
        <f t="shared" ca="1" si="192"/>
        <v/>
      </c>
      <c r="CT1120" s="17" t="str">
        <f t="shared" ca="1" si="193"/>
        <v/>
      </c>
      <c r="CV1120" s="118" t="str" cm="1">
        <f t="array" aca="1" ref="CV1120" ca="1">IF($CN1120&gt;$CV$6, "", IFERROR(INDEX($BO$4:$BV$4, $BN$4, MATCH($CK1120, $BO$8:$BV$8, 0)), 0))</f>
        <v/>
      </c>
      <c r="CX1120" s="118" t="str">
        <f t="shared" ca="1" si="198"/>
        <v/>
      </c>
    </row>
    <row r="1121" spans="88:102" hidden="1" x14ac:dyDescent="0.25">
      <c r="CJ1121" s="89">
        <f t="shared" ca="1" si="195"/>
        <v>45776</v>
      </c>
      <c r="CK1121" s="17" t="str">
        <f t="shared" ca="1" si="197"/>
        <v>Tue</v>
      </c>
      <c r="CL1121" s="118" cm="1">
        <f t="array" aca="1" ref="CL1121" ca="1">IFERROR(INDEX($BO$6:$BV$6, $BN$6, MATCH($CK1121, $BO$8:$BV$8, 0)), 0)</f>
        <v>0.28385416666666663</v>
      </c>
      <c r="CN1121" s="150">
        <f t="shared" ca="1" si="199"/>
        <v>5</v>
      </c>
      <c r="CO1121" s="118">
        <f ca="1">SUMIF($CN$9:$CN1121, $CN1121, $CL$9:$CL$9)</f>
        <v>215.72916666666458</v>
      </c>
      <c r="CP1121" s="140" t="str">
        <f ca="1">IFERROR(INDEX('Current Jobs'!$W$11:$W$510, MATCH($CN1121, 'Current Jobs'!$T$11:$T$510, 0)), "")</f>
        <v/>
      </c>
      <c r="CQ1121" s="17" t="str">
        <f t="shared" ca="1" si="194"/>
        <v/>
      </c>
      <c r="CR1121" s="17" t="str">
        <f t="shared" ca="1" si="196"/>
        <v/>
      </c>
      <c r="CS1121" s="17" t="str">
        <f t="shared" ca="1" si="192"/>
        <v/>
      </c>
      <c r="CT1121" s="17" t="str">
        <f t="shared" ca="1" si="193"/>
        <v/>
      </c>
      <c r="CV1121" s="118" t="str" cm="1">
        <f t="array" aca="1" ref="CV1121" ca="1">IF($CN1121&gt;$CV$6, "", IFERROR(INDEX($BO$4:$BV$4, $BN$4, MATCH($CK1121, $BO$8:$BV$8, 0)), 0))</f>
        <v/>
      </c>
      <c r="CX1121" s="118" t="str">
        <f t="shared" ca="1" si="198"/>
        <v/>
      </c>
    </row>
    <row r="1122" spans="88:102" hidden="1" x14ac:dyDescent="0.25">
      <c r="CJ1122" s="89">
        <f t="shared" ca="1" si="195"/>
        <v>45777</v>
      </c>
      <c r="CK1122" s="17" t="str">
        <f t="shared" ca="1" si="197"/>
        <v>Wed</v>
      </c>
      <c r="CL1122" s="118" cm="1">
        <f t="array" aca="1" ref="CL1122" ca="1">IFERROR(INDEX($BO$6:$BV$6, $BN$6, MATCH($CK1122, $BO$8:$BV$8, 0)), 0)</f>
        <v>0.28385416666666663</v>
      </c>
      <c r="CN1122" s="150">
        <f t="shared" ca="1" si="199"/>
        <v>5</v>
      </c>
      <c r="CO1122" s="118">
        <f ca="1">SUMIF($CN$9:$CN1122, $CN1122, $CL$9:$CL$9)</f>
        <v>216.01302083333124</v>
      </c>
      <c r="CP1122" s="140" t="str">
        <f ca="1">IFERROR(INDEX('Current Jobs'!$W$11:$W$510, MATCH($CN1122, 'Current Jobs'!$T$11:$T$510, 0)), "")</f>
        <v/>
      </c>
      <c r="CQ1122" s="17" t="str">
        <f t="shared" ca="1" si="194"/>
        <v/>
      </c>
      <c r="CR1122" s="17" t="str">
        <f t="shared" ca="1" si="196"/>
        <v/>
      </c>
      <c r="CS1122" s="17" t="str">
        <f t="shared" ca="1" si="192"/>
        <v/>
      </c>
      <c r="CT1122" s="17" t="str">
        <f t="shared" ca="1" si="193"/>
        <v/>
      </c>
      <c r="CV1122" s="118" t="str" cm="1">
        <f t="array" aca="1" ref="CV1122" ca="1">IF($CN1122&gt;$CV$6, "", IFERROR(INDEX($BO$4:$BV$4, $BN$4, MATCH($CK1122, $BO$8:$BV$8, 0)), 0))</f>
        <v/>
      </c>
      <c r="CX1122" s="118" t="str">
        <f t="shared" ca="1" si="198"/>
        <v/>
      </c>
    </row>
    <row r="1123" spans="88:102" hidden="1" x14ac:dyDescent="0.25">
      <c r="CJ1123" s="89">
        <f t="shared" ca="1" si="195"/>
        <v>45778</v>
      </c>
      <c r="CK1123" s="17" t="str">
        <f t="shared" ca="1" si="197"/>
        <v>Thu</v>
      </c>
      <c r="CL1123" s="118" cm="1">
        <f t="array" aca="1" ref="CL1123" ca="1">IFERROR(INDEX($BO$6:$BV$6, $BN$6, MATCH($CK1123, $BO$8:$BV$8, 0)), 0)</f>
        <v>0.28385416666666663</v>
      </c>
      <c r="CN1123" s="150">
        <f t="shared" ca="1" si="199"/>
        <v>5</v>
      </c>
      <c r="CO1123" s="118">
        <f ca="1">SUMIF($CN$9:$CN1123, $CN1123, $CL$9:$CL$9)</f>
        <v>216.2968749999979</v>
      </c>
      <c r="CP1123" s="140" t="str">
        <f ca="1">IFERROR(INDEX('Current Jobs'!$W$11:$W$510, MATCH($CN1123, 'Current Jobs'!$T$11:$T$510, 0)), "")</f>
        <v/>
      </c>
      <c r="CQ1123" s="17" t="str">
        <f t="shared" ca="1" si="194"/>
        <v/>
      </c>
      <c r="CR1123" s="17" t="str">
        <f t="shared" ca="1" si="196"/>
        <v/>
      </c>
      <c r="CS1123" s="17" t="str">
        <f t="shared" ref="CS1123:CS1186" ca="1" si="200">IF(CQ1123="", "", CONCATENATE($CN1123, " - ", CQ1123))</f>
        <v/>
      </c>
      <c r="CT1123" s="17" t="str">
        <f t="shared" ref="CT1123:CT1186" ca="1" si="201">IF(CR1123="", "", CONCATENATE($CN1123, " - ", CR1123))</f>
        <v/>
      </c>
      <c r="CV1123" s="118" t="str" cm="1">
        <f t="array" aca="1" ref="CV1123" ca="1">IF($CN1123&gt;$CV$6, "", IFERROR(INDEX($BO$4:$BV$4, $BN$4, MATCH($CK1123, $BO$8:$BV$8, 0)), 0))</f>
        <v/>
      </c>
      <c r="CX1123" s="118" t="str">
        <f t="shared" ca="1" si="198"/>
        <v/>
      </c>
    </row>
    <row r="1124" spans="88:102" hidden="1" x14ac:dyDescent="0.25">
      <c r="CJ1124" s="89">
        <f t="shared" ca="1" si="195"/>
        <v>45779</v>
      </c>
      <c r="CK1124" s="17" t="str">
        <f t="shared" ca="1" si="197"/>
        <v>Fri</v>
      </c>
      <c r="CL1124" s="118" cm="1">
        <f t="array" aca="1" ref="CL1124" ca="1">IFERROR(INDEX($BO$6:$BV$6, $BN$6, MATCH($CK1124, $BO$8:$BV$8, 0)), 0)</f>
        <v>0.28385416666666663</v>
      </c>
      <c r="CN1124" s="150">
        <f t="shared" ca="1" si="199"/>
        <v>5</v>
      </c>
      <c r="CO1124" s="118">
        <f ca="1">SUMIF($CN$9:$CN1124, $CN1124, $CL$9:$CL$9)</f>
        <v>216.58072916666455</v>
      </c>
      <c r="CP1124" s="140" t="str">
        <f ca="1">IFERROR(INDEX('Current Jobs'!$W$11:$W$510, MATCH($CN1124, 'Current Jobs'!$T$11:$T$510, 0)), "")</f>
        <v/>
      </c>
      <c r="CQ1124" s="17" t="str">
        <f t="shared" ca="1" si="194"/>
        <v/>
      </c>
      <c r="CR1124" s="17" t="str">
        <f t="shared" ca="1" si="196"/>
        <v/>
      </c>
      <c r="CS1124" s="17" t="str">
        <f t="shared" ca="1" si="200"/>
        <v/>
      </c>
      <c r="CT1124" s="17" t="str">
        <f t="shared" ca="1" si="201"/>
        <v/>
      </c>
      <c r="CV1124" s="118" t="str" cm="1">
        <f t="array" aca="1" ref="CV1124" ca="1">IF($CN1124&gt;$CV$6, "", IFERROR(INDEX($BO$4:$BV$4, $BN$4, MATCH($CK1124, $BO$8:$BV$8, 0)), 0))</f>
        <v/>
      </c>
      <c r="CX1124" s="118" t="str">
        <f t="shared" ca="1" si="198"/>
        <v/>
      </c>
    </row>
    <row r="1125" spans="88:102" hidden="1" x14ac:dyDescent="0.25">
      <c r="CJ1125" s="89">
        <f t="shared" ca="1" si="195"/>
        <v>45780</v>
      </c>
      <c r="CK1125" s="17" t="str">
        <f t="shared" ca="1" si="197"/>
        <v>Sat</v>
      </c>
      <c r="CL1125" s="118" cm="1">
        <f t="array" aca="1" ref="CL1125" ca="1">IFERROR(INDEX($BO$6:$BV$6, $BN$6, MATCH($CK1125, $BO$8:$BV$8, 0)), 0)</f>
        <v>0</v>
      </c>
      <c r="CN1125" s="150">
        <f t="shared" ca="1" si="199"/>
        <v>5</v>
      </c>
      <c r="CO1125" s="118">
        <f ca="1">SUMIF($CN$9:$CN1125, $CN1125, $CL$9:$CL$9)</f>
        <v>216.58072916666455</v>
      </c>
      <c r="CP1125" s="140" t="str">
        <f ca="1">IFERROR(INDEX('Current Jobs'!$W$11:$W$510, MATCH($CN1125, 'Current Jobs'!$T$11:$T$510, 0)), "")</f>
        <v/>
      </c>
      <c r="CQ1125" s="17" t="str">
        <f t="shared" ca="1" si="194"/>
        <v/>
      </c>
      <c r="CR1125" s="17" t="str">
        <f t="shared" ca="1" si="196"/>
        <v/>
      </c>
      <c r="CS1125" s="17" t="str">
        <f t="shared" ca="1" si="200"/>
        <v/>
      </c>
      <c r="CT1125" s="17" t="str">
        <f t="shared" ca="1" si="201"/>
        <v/>
      </c>
      <c r="CV1125" s="118" t="str" cm="1">
        <f t="array" aca="1" ref="CV1125" ca="1">IF($CN1125&gt;$CV$6, "", IFERROR(INDEX($BO$4:$BV$4, $BN$4, MATCH($CK1125, $BO$8:$BV$8, 0)), 0))</f>
        <v/>
      </c>
      <c r="CX1125" s="118" t="str">
        <f t="shared" ca="1" si="198"/>
        <v/>
      </c>
    </row>
    <row r="1126" spans="88:102" hidden="1" x14ac:dyDescent="0.25">
      <c r="CJ1126" s="89">
        <f t="shared" ca="1" si="195"/>
        <v>45781</v>
      </c>
      <c r="CK1126" s="17" t="str">
        <f t="shared" ca="1" si="197"/>
        <v>Sun</v>
      </c>
      <c r="CL1126" s="118" cm="1">
        <f t="array" aca="1" ref="CL1126" ca="1">IFERROR(INDEX($BO$6:$BV$6, $BN$6, MATCH($CK1126, $BO$8:$BV$8, 0)), 0)</f>
        <v>0</v>
      </c>
      <c r="CN1126" s="150">
        <f t="shared" ca="1" si="199"/>
        <v>5</v>
      </c>
      <c r="CO1126" s="118">
        <f ca="1">SUMIF($CN$9:$CN1126, $CN1126, $CL$9:$CL$9)</f>
        <v>216.58072916666455</v>
      </c>
      <c r="CP1126" s="140" t="str">
        <f ca="1">IFERROR(INDEX('Current Jobs'!$W$11:$W$510, MATCH($CN1126, 'Current Jobs'!$T$11:$T$510, 0)), "")</f>
        <v/>
      </c>
      <c r="CQ1126" s="17" t="str">
        <f t="shared" ca="1" si="194"/>
        <v/>
      </c>
      <c r="CR1126" s="17" t="str">
        <f t="shared" ca="1" si="196"/>
        <v/>
      </c>
      <c r="CS1126" s="17" t="str">
        <f t="shared" ca="1" si="200"/>
        <v/>
      </c>
      <c r="CT1126" s="17" t="str">
        <f t="shared" ca="1" si="201"/>
        <v/>
      </c>
      <c r="CV1126" s="118" t="str" cm="1">
        <f t="array" aca="1" ref="CV1126" ca="1">IF($CN1126&gt;$CV$6, "", IFERROR(INDEX($BO$4:$BV$4, $BN$4, MATCH($CK1126, $BO$8:$BV$8, 0)), 0))</f>
        <v/>
      </c>
      <c r="CX1126" s="118" t="str">
        <f t="shared" ca="1" si="198"/>
        <v/>
      </c>
    </row>
    <row r="1127" spans="88:102" hidden="1" x14ac:dyDescent="0.25">
      <c r="CJ1127" s="89">
        <f t="shared" ca="1" si="195"/>
        <v>45782</v>
      </c>
      <c r="CK1127" s="17" t="str">
        <f t="shared" ca="1" si="197"/>
        <v>Bank Hol</v>
      </c>
      <c r="CL1127" s="118" cm="1">
        <f t="array" aca="1" ref="CL1127" ca="1">IFERROR(INDEX($BO$6:$BV$6, $BN$6, MATCH($CK1127, $BO$8:$BV$8, 0)), 0)</f>
        <v>0</v>
      </c>
      <c r="CN1127" s="150">
        <f t="shared" ca="1" si="199"/>
        <v>5</v>
      </c>
      <c r="CO1127" s="118">
        <f ca="1">SUMIF($CN$9:$CN1127, $CN1127, $CL$9:$CL$9)</f>
        <v>216.58072916666455</v>
      </c>
      <c r="CP1127" s="140" t="str">
        <f ca="1">IFERROR(INDEX('Current Jobs'!$W$11:$W$510, MATCH($CN1127, 'Current Jobs'!$T$11:$T$510, 0)), "")</f>
        <v/>
      </c>
      <c r="CQ1127" s="17" t="str">
        <f t="shared" ca="1" si="194"/>
        <v/>
      </c>
      <c r="CR1127" s="17" t="str">
        <f t="shared" ca="1" si="196"/>
        <v/>
      </c>
      <c r="CS1127" s="17" t="str">
        <f t="shared" ca="1" si="200"/>
        <v/>
      </c>
      <c r="CT1127" s="17" t="str">
        <f t="shared" ca="1" si="201"/>
        <v/>
      </c>
      <c r="CV1127" s="118" t="str" cm="1">
        <f t="array" aca="1" ref="CV1127" ca="1">IF($CN1127&gt;$CV$6, "", IFERROR(INDEX($BO$4:$BV$4, $BN$4, MATCH($CK1127, $BO$8:$BV$8, 0)), 0))</f>
        <v/>
      </c>
      <c r="CX1127" s="118" t="str">
        <f t="shared" ca="1" si="198"/>
        <v/>
      </c>
    </row>
    <row r="1128" spans="88:102" hidden="1" x14ac:dyDescent="0.25">
      <c r="CJ1128" s="89">
        <f t="shared" ca="1" si="195"/>
        <v>45783</v>
      </c>
      <c r="CK1128" s="17" t="str">
        <f t="shared" ca="1" si="197"/>
        <v>Tue</v>
      </c>
      <c r="CL1128" s="118" cm="1">
        <f t="array" aca="1" ref="CL1128" ca="1">IFERROR(INDEX($BO$6:$BV$6, $BN$6, MATCH($CK1128, $BO$8:$BV$8, 0)), 0)</f>
        <v>0.28385416666666663</v>
      </c>
      <c r="CN1128" s="150">
        <f t="shared" ca="1" si="199"/>
        <v>5</v>
      </c>
      <c r="CO1128" s="118">
        <f ca="1">SUMIF($CN$9:$CN1128, $CN1128, $CL$9:$CL$9)</f>
        <v>216.86458333333121</v>
      </c>
      <c r="CP1128" s="140" t="str">
        <f ca="1">IFERROR(INDEX('Current Jobs'!$W$11:$W$510, MATCH($CN1128, 'Current Jobs'!$T$11:$T$510, 0)), "")</f>
        <v/>
      </c>
      <c r="CQ1128" s="17" t="str">
        <f t="shared" ca="1" si="194"/>
        <v/>
      </c>
      <c r="CR1128" s="17" t="str">
        <f t="shared" ca="1" si="196"/>
        <v/>
      </c>
      <c r="CS1128" s="17" t="str">
        <f t="shared" ca="1" si="200"/>
        <v/>
      </c>
      <c r="CT1128" s="17" t="str">
        <f t="shared" ca="1" si="201"/>
        <v/>
      </c>
      <c r="CV1128" s="118" t="str" cm="1">
        <f t="array" aca="1" ref="CV1128" ca="1">IF($CN1128&gt;$CV$6, "", IFERROR(INDEX($BO$4:$BV$4, $BN$4, MATCH($CK1128, $BO$8:$BV$8, 0)), 0))</f>
        <v/>
      </c>
      <c r="CX1128" s="118" t="str">
        <f t="shared" ca="1" si="198"/>
        <v/>
      </c>
    </row>
    <row r="1129" spans="88:102" hidden="1" x14ac:dyDescent="0.25">
      <c r="CJ1129" s="89">
        <f t="shared" ca="1" si="195"/>
        <v>45784</v>
      </c>
      <c r="CK1129" s="17" t="str">
        <f t="shared" ca="1" si="197"/>
        <v>Wed</v>
      </c>
      <c r="CL1129" s="118" cm="1">
        <f t="array" aca="1" ref="CL1129" ca="1">IFERROR(INDEX($BO$6:$BV$6, $BN$6, MATCH($CK1129, $BO$8:$BV$8, 0)), 0)</f>
        <v>0.28385416666666663</v>
      </c>
      <c r="CN1129" s="150">
        <f t="shared" ca="1" si="199"/>
        <v>5</v>
      </c>
      <c r="CO1129" s="118">
        <f ca="1">SUMIF($CN$9:$CN1129, $CN1129, $CL$9:$CL$9)</f>
        <v>217.14843749999787</v>
      </c>
      <c r="CP1129" s="140" t="str">
        <f ca="1">IFERROR(INDEX('Current Jobs'!$W$11:$W$510, MATCH($CN1129, 'Current Jobs'!$T$11:$T$510, 0)), "")</f>
        <v/>
      </c>
      <c r="CQ1129" s="17" t="str">
        <f t="shared" ca="1" si="194"/>
        <v/>
      </c>
      <c r="CR1129" s="17" t="str">
        <f t="shared" ca="1" si="196"/>
        <v/>
      </c>
      <c r="CS1129" s="17" t="str">
        <f t="shared" ca="1" si="200"/>
        <v/>
      </c>
      <c r="CT1129" s="17" t="str">
        <f t="shared" ca="1" si="201"/>
        <v/>
      </c>
      <c r="CV1129" s="118" t="str" cm="1">
        <f t="array" aca="1" ref="CV1129" ca="1">IF($CN1129&gt;$CV$6, "", IFERROR(INDEX($BO$4:$BV$4, $BN$4, MATCH($CK1129, $BO$8:$BV$8, 0)), 0))</f>
        <v/>
      </c>
      <c r="CX1129" s="118" t="str">
        <f t="shared" ca="1" si="198"/>
        <v/>
      </c>
    </row>
    <row r="1130" spans="88:102" hidden="1" x14ac:dyDescent="0.25">
      <c r="CJ1130" s="89">
        <f t="shared" ca="1" si="195"/>
        <v>45785</v>
      </c>
      <c r="CK1130" s="17" t="str">
        <f t="shared" ca="1" si="197"/>
        <v>Thu</v>
      </c>
      <c r="CL1130" s="118" cm="1">
        <f t="array" aca="1" ref="CL1130" ca="1">IFERROR(INDEX($BO$6:$BV$6, $BN$6, MATCH($CK1130, $BO$8:$BV$8, 0)), 0)</f>
        <v>0.28385416666666663</v>
      </c>
      <c r="CN1130" s="150">
        <f t="shared" ca="1" si="199"/>
        <v>5</v>
      </c>
      <c r="CO1130" s="118">
        <f ca="1">SUMIF($CN$9:$CN1130, $CN1130, $CL$9:$CL$9)</f>
        <v>217.43229166666453</v>
      </c>
      <c r="CP1130" s="140" t="str">
        <f ca="1">IFERROR(INDEX('Current Jobs'!$W$11:$W$510, MATCH($CN1130, 'Current Jobs'!$T$11:$T$510, 0)), "")</f>
        <v/>
      </c>
      <c r="CQ1130" s="17" t="str">
        <f t="shared" ca="1" si="194"/>
        <v/>
      </c>
      <c r="CR1130" s="17" t="str">
        <f t="shared" ca="1" si="196"/>
        <v/>
      </c>
      <c r="CS1130" s="17" t="str">
        <f t="shared" ca="1" si="200"/>
        <v/>
      </c>
      <c r="CT1130" s="17" t="str">
        <f t="shared" ca="1" si="201"/>
        <v/>
      </c>
      <c r="CV1130" s="118" t="str" cm="1">
        <f t="array" aca="1" ref="CV1130" ca="1">IF($CN1130&gt;$CV$6, "", IFERROR(INDEX($BO$4:$BV$4, $BN$4, MATCH($CK1130, $BO$8:$BV$8, 0)), 0))</f>
        <v/>
      </c>
      <c r="CX1130" s="118" t="str">
        <f t="shared" ca="1" si="198"/>
        <v/>
      </c>
    </row>
    <row r="1131" spans="88:102" hidden="1" x14ac:dyDescent="0.25">
      <c r="CJ1131" s="89">
        <f t="shared" ca="1" si="195"/>
        <v>45786</v>
      </c>
      <c r="CK1131" s="17" t="str">
        <f t="shared" ca="1" si="197"/>
        <v>Fri</v>
      </c>
      <c r="CL1131" s="118" cm="1">
        <f t="array" aca="1" ref="CL1131" ca="1">IFERROR(INDEX($BO$6:$BV$6, $BN$6, MATCH($CK1131, $BO$8:$BV$8, 0)), 0)</f>
        <v>0.28385416666666663</v>
      </c>
      <c r="CN1131" s="150">
        <f t="shared" ca="1" si="199"/>
        <v>5</v>
      </c>
      <c r="CO1131" s="118">
        <f ca="1">SUMIF($CN$9:$CN1131, $CN1131, $CL$9:$CL$9)</f>
        <v>217.71614583333118</v>
      </c>
      <c r="CP1131" s="140" t="str">
        <f ca="1">IFERROR(INDEX('Current Jobs'!$W$11:$W$510, MATCH($CN1131, 'Current Jobs'!$T$11:$T$510, 0)), "")</f>
        <v/>
      </c>
      <c r="CQ1131" s="17" t="str">
        <f t="shared" ca="1" si="194"/>
        <v/>
      </c>
      <c r="CR1131" s="17" t="str">
        <f t="shared" ca="1" si="196"/>
        <v/>
      </c>
      <c r="CS1131" s="17" t="str">
        <f t="shared" ca="1" si="200"/>
        <v/>
      </c>
      <c r="CT1131" s="17" t="str">
        <f t="shared" ca="1" si="201"/>
        <v/>
      </c>
      <c r="CV1131" s="118" t="str" cm="1">
        <f t="array" aca="1" ref="CV1131" ca="1">IF($CN1131&gt;$CV$6, "", IFERROR(INDEX($BO$4:$BV$4, $BN$4, MATCH($CK1131, $BO$8:$BV$8, 0)), 0))</f>
        <v/>
      </c>
      <c r="CX1131" s="118" t="str">
        <f t="shared" ca="1" si="198"/>
        <v/>
      </c>
    </row>
    <row r="1132" spans="88:102" hidden="1" x14ac:dyDescent="0.25">
      <c r="CJ1132" s="89">
        <f t="shared" ca="1" si="195"/>
        <v>45787</v>
      </c>
      <c r="CK1132" s="17" t="str">
        <f t="shared" ca="1" si="197"/>
        <v>Sat</v>
      </c>
      <c r="CL1132" s="118" cm="1">
        <f t="array" aca="1" ref="CL1132" ca="1">IFERROR(INDEX($BO$6:$BV$6, $BN$6, MATCH($CK1132, $BO$8:$BV$8, 0)), 0)</f>
        <v>0</v>
      </c>
      <c r="CN1132" s="150">
        <f t="shared" ca="1" si="199"/>
        <v>5</v>
      </c>
      <c r="CO1132" s="118">
        <f ca="1">SUMIF($CN$9:$CN1132, $CN1132, $CL$9:$CL$9)</f>
        <v>217.71614583333118</v>
      </c>
      <c r="CP1132" s="140" t="str">
        <f ca="1">IFERROR(INDEX('Current Jobs'!$W$11:$W$510, MATCH($CN1132, 'Current Jobs'!$T$11:$T$510, 0)), "")</f>
        <v/>
      </c>
      <c r="CQ1132" s="17" t="str">
        <f t="shared" ca="1" si="194"/>
        <v/>
      </c>
      <c r="CR1132" s="17" t="str">
        <f t="shared" ca="1" si="196"/>
        <v/>
      </c>
      <c r="CS1132" s="17" t="str">
        <f t="shared" ca="1" si="200"/>
        <v/>
      </c>
      <c r="CT1132" s="17" t="str">
        <f t="shared" ca="1" si="201"/>
        <v/>
      </c>
      <c r="CV1132" s="118" t="str" cm="1">
        <f t="array" aca="1" ref="CV1132" ca="1">IF($CN1132&gt;$CV$6, "", IFERROR(INDEX($BO$4:$BV$4, $BN$4, MATCH($CK1132, $BO$8:$BV$8, 0)), 0))</f>
        <v/>
      </c>
      <c r="CX1132" s="118" t="str">
        <f t="shared" ca="1" si="198"/>
        <v/>
      </c>
    </row>
    <row r="1133" spans="88:102" hidden="1" x14ac:dyDescent="0.25">
      <c r="CJ1133" s="89">
        <f t="shared" ca="1" si="195"/>
        <v>45788</v>
      </c>
      <c r="CK1133" s="17" t="str">
        <f t="shared" ca="1" si="197"/>
        <v>Sun</v>
      </c>
      <c r="CL1133" s="118" cm="1">
        <f t="array" aca="1" ref="CL1133" ca="1">IFERROR(INDEX($BO$6:$BV$6, $BN$6, MATCH($CK1133, $BO$8:$BV$8, 0)), 0)</f>
        <v>0</v>
      </c>
      <c r="CN1133" s="150">
        <f t="shared" ca="1" si="199"/>
        <v>5</v>
      </c>
      <c r="CO1133" s="118">
        <f ca="1">SUMIF($CN$9:$CN1133, $CN1133, $CL$9:$CL$9)</f>
        <v>217.71614583333118</v>
      </c>
      <c r="CP1133" s="140" t="str">
        <f ca="1">IFERROR(INDEX('Current Jobs'!$W$11:$W$510, MATCH($CN1133, 'Current Jobs'!$T$11:$T$510, 0)), "")</f>
        <v/>
      </c>
      <c r="CQ1133" s="17" t="str">
        <f t="shared" ca="1" si="194"/>
        <v/>
      </c>
      <c r="CR1133" s="17" t="str">
        <f t="shared" ca="1" si="196"/>
        <v/>
      </c>
      <c r="CS1133" s="17" t="str">
        <f t="shared" ca="1" si="200"/>
        <v/>
      </c>
      <c r="CT1133" s="17" t="str">
        <f t="shared" ca="1" si="201"/>
        <v/>
      </c>
      <c r="CV1133" s="118" t="str" cm="1">
        <f t="array" aca="1" ref="CV1133" ca="1">IF($CN1133&gt;$CV$6, "", IFERROR(INDEX($BO$4:$BV$4, $BN$4, MATCH($CK1133, $BO$8:$BV$8, 0)), 0))</f>
        <v/>
      </c>
      <c r="CX1133" s="118" t="str">
        <f t="shared" ca="1" si="198"/>
        <v/>
      </c>
    </row>
    <row r="1134" spans="88:102" hidden="1" x14ac:dyDescent="0.25">
      <c r="CJ1134" s="89">
        <f t="shared" ca="1" si="195"/>
        <v>45789</v>
      </c>
      <c r="CK1134" s="17" t="str">
        <f t="shared" ca="1" si="197"/>
        <v>Mon</v>
      </c>
      <c r="CL1134" s="118" cm="1">
        <f t="array" aca="1" ref="CL1134" ca="1">IFERROR(INDEX($BO$6:$BV$6, $BN$6, MATCH($CK1134, $BO$8:$BV$8, 0)), 0)</f>
        <v>0.28385416666666663</v>
      </c>
      <c r="CN1134" s="150">
        <f t="shared" ca="1" si="199"/>
        <v>5</v>
      </c>
      <c r="CO1134" s="118">
        <f ca="1">SUMIF($CN$9:$CN1134, $CN1134, $CL$9:$CL$9)</f>
        <v>217.99999999999784</v>
      </c>
      <c r="CP1134" s="140" t="str">
        <f ca="1">IFERROR(INDEX('Current Jobs'!$W$11:$W$510, MATCH($CN1134, 'Current Jobs'!$T$11:$T$510, 0)), "")</f>
        <v/>
      </c>
      <c r="CQ1134" s="17" t="str">
        <f t="shared" ca="1" si="194"/>
        <v/>
      </c>
      <c r="CR1134" s="17" t="str">
        <f t="shared" ca="1" si="196"/>
        <v/>
      </c>
      <c r="CS1134" s="17" t="str">
        <f t="shared" ca="1" si="200"/>
        <v/>
      </c>
      <c r="CT1134" s="17" t="str">
        <f t="shared" ca="1" si="201"/>
        <v/>
      </c>
      <c r="CV1134" s="118" t="str" cm="1">
        <f t="array" aca="1" ref="CV1134" ca="1">IF($CN1134&gt;$CV$6, "", IFERROR(INDEX($BO$4:$BV$4, $BN$4, MATCH($CK1134, $BO$8:$BV$8, 0)), 0))</f>
        <v/>
      </c>
      <c r="CX1134" s="118" t="str">
        <f t="shared" ca="1" si="198"/>
        <v/>
      </c>
    </row>
    <row r="1135" spans="88:102" hidden="1" x14ac:dyDescent="0.25">
      <c r="CJ1135" s="89">
        <f t="shared" ca="1" si="195"/>
        <v>45790</v>
      </c>
      <c r="CK1135" s="17" t="str">
        <f t="shared" ca="1" si="197"/>
        <v>Tue</v>
      </c>
      <c r="CL1135" s="118" cm="1">
        <f t="array" aca="1" ref="CL1135" ca="1">IFERROR(INDEX($BO$6:$BV$6, $BN$6, MATCH($CK1135, $BO$8:$BV$8, 0)), 0)</f>
        <v>0.28385416666666663</v>
      </c>
      <c r="CN1135" s="150">
        <f t="shared" ca="1" si="199"/>
        <v>5</v>
      </c>
      <c r="CO1135" s="118">
        <f ca="1">SUMIF($CN$9:$CN1135, $CN1135, $CL$9:$CL$9)</f>
        <v>218.2838541666645</v>
      </c>
      <c r="CP1135" s="140" t="str">
        <f ca="1">IFERROR(INDEX('Current Jobs'!$W$11:$W$510, MATCH($CN1135, 'Current Jobs'!$T$11:$T$510, 0)), "")</f>
        <v/>
      </c>
      <c r="CQ1135" s="17" t="str">
        <f t="shared" ca="1" si="194"/>
        <v/>
      </c>
      <c r="CR1135" s="17" t="str">
        <f t="shared" ca="1" si="196"/>
        <v/>
      </c>
      <c r="CS1135" s="17" t="str">
        <f t="shared" ca="1" si="200"/>
        <v/>
      </c>
      <c r="CT1135" s="17" t="str">
        <f t="shared" ca="1" si="201"/>
        <v/>
      </c>
      <c r="CV1135" s="118" t="str" cm="1">
        <f t="array" aca="1" ref="CV1135" ca="1">IF($CN1135&gt;$CV$6, "", IFERROR(INDEX($BO$4:$BV$4, $BN$4, MATCH($CK1135, $BO$8:$BV$8, 0)), 0))</f>
        <v/>
      </c>
      <c r="CX1135" s="118" t="str">
        <f t="shared" ca="1" si="198"/>
        <v/>
      </c>
    </row>
    <row r="1136" spans="88:102" hidden="1" x14ac:dyDescent="0.25">
      <c r="CJ1136" s="89">
        <f t="shared" ca="1" si="195"/>
        <v>45791</v>
      </c>
      <c r="CK1136" s="17" t="str">
        <f t="shared" ca="1" si="197"/>
        <v>Wed</v>
      </c>
      <c r="CL1136" s="118" cm="1">
        <f t="array" aca="1" ref="CL1136" ca="1">IFERROR(INDEX($BO$6:$BV$6, $BN$6, MATCH($CK1136, $BO$8:$BV$8, 0)), 0)</f>
        <v>0.28385416666666663</v>
      </c>
      <c r="CN1136" s="150">
        <f t="shared" ca="1" si="199"/>
        <v>5</v>
      </c>
      <c r="CO1136" s="118">
        <f ca="1">SUMIF($CN$9:$CN1136, $CN1136, $CL$9:$CL$9)</f>
        <v>218.56770833333115</v>
      </c>
      <c r="CP1136" s="140" t="str">
        <f ca="1">IFERROR(INDEX('Current Jobs'!$W$11:$W$510, MATCH($CN1136, 'Current Jobs'!$T$11:$T$510, 0)), "")</f>
        <v/>
      </c>
      <c r="CQ1136" s="17" t="str">
        <f t="shared" ca="1" si="194"/>
        <v/>
      </c>
      <c r="CR1136" s="17" t="str">
        <f t="shared" ca="1" si="196"/>
        <v/>
      </c>
      <c r="CS1136" s="17" t="str">
        <f t="shared" ca="1" si="200"/>
        <v/>
      </c>
      <c r="CT1136" s="17" t="str">
        <f t="shared" ca="1" si="201"/>
        <v/>
      </c>
      <c r="CV1136" s="118" t="str" cm="1">
        <f t="array" aca="1" ref="CV1136" ca="1">IF($CN1136&gt;$CV$6, "", IFERROR(INDEX($BO$4:$BV$4, $BN$4, MATCH($CK1136, $BO$8:$BV$8, 0)), 0))</f>
        <v/>
      </c>
      <c r="CX1136" s="118" t="str">
        <f t="shared" ca="1" si="198"/>
        <v/>
      </c>
    </row>
    <row r="1137" spans="88:102" hidden="1" x14ac:dyDescent="0.25">
      <c r="CJ1137" s="89">
        <f t="shared" ca="1" si="195"/>
        <v>45792</v>
      </c>
      <c r="CK1137" s="17" t="str">
        <f t="shared" ca="1" si="197"/>
        <v>Thu</v>
      </c>
      <c r="CL1137" s="118" cm="1">
        <f t="array" aca="1" ref="CL1137" ca="1">IFERROR(INDEX($BO$6:$BV$6, $BN$6, MATCH($CK1137, $BO$8:$BV$8, 0)), 0)</f>
        <v>0.28385416666666663</v>
      </c>
      <c r="CN1137" s="150">
        <f t="shared" ca="1" si="199"/>
        <v>5</v>
      </c>
      <c r="CO1137" s="118">
        <f ca="1">SUMIF($CN$9:$CN1137, $CN1137, $CL$9:$CL$9)</f>
        <v>218.85156249999781</v>
      </c>
      <c r="CP1137" s="140" t="str">
        <f ca="1">IFERROR(INDEX('Current Jobs'!$W$11:$W$510, MATCH($CN1137, 'Current Jobs'!$T$11:$T$510, 0)), "")</f>
        <v/>
      </c>
      <c r="CQ1137" s="17" t="str">
        <f t="shared" ca="1" si="194"/>
        <v/>
      </c>
      <c r="CR1137" s="17" t="str">
        <f t="shared" ca="1" si="196"/>
        <v/>
      </c>
      <c r="CS1137" s="17" t="str">
        <f t="shared" ca="1" si="200"/>
        <v/>
      </c>
      <c r="CT1137" s="17" t="str">
        <f t="shared" ca="1" si="201"/>
        <v/>
      </c>
      <c r="CV1137" s="118" t="str" cm="1">
        <f t="array" aca="1" ref="CV1137" ca="1">IF($CN1137&gt;$CV$6, "", IFERROR(INDEX($BO$4:$BV$4, $BN$4, MATCH($CK1137, $BO$8:$BV$8, 0)), 0))</f>
        <v/>
      </c>
      <c r="CX1137" s="118" t="str">
        <f t="shared" ca="1" si="198"/>
        <v/>
      </c>
    </row>
    <row r="1138" spans="88:102" hidden="1" x14ac:dyDescent="0.25">
      <c r="CJ1138" s="89">
        <f t="shared" ca="1" si="195"/>
        <v>45793</v>
      </c>
      <c r="CK1138" s="17" t="str">
        <f t="shared" ca="1" si="197"/>
        <v>Fri</v>
      </c>
      <c r="CL1138" s="118" cm="1">
        <f t="array" aca="1" ref="CL1138" ca="1">IFERROR(INDEX($BO$6:$BV$6, $BN$6, MATCH($CK1138, $BO$8:$BV$8, 0)), 0)</f>
        <v>0.28385416666666663</v>
      </c>
      <c r="CN1138" s="150">
        <f t="shared" ca="1" si="199"/>
        <v>5</v>
      </c>
      <c r="CO1138" s="118">
        <f ca="1">SUMIF($CN$9:$CN1138, $CN1138, $CL$9:$CL$9)</f>
        <v>219.13541666666447</v>
      </c>
      <c r="CP1138" s="140" t="str">
        <f ca="1">IFERROR(INDEX('Current Jobs'!$W$11:$W$510, MATCH($CN1138, 'Current Jobs'!$T$11:$T$510, 0)), "")</f>
        <v/>
      </c>
      <c r="CQ1138" s="17" t="str">
        <f t="shared" ca="1" si="194"/>
        <v/>
      </c>
      <c r="CR1138" s="17" t="str">
        <f t="shared" ca="1" si="196"/>
        <v/>
      </c>
      <c r="CS1138" s="17" t="str">
        <f t="shared" ca="1" si="200"/>
        <v/>
      </c>
      <c r="CT1138" s="17" t="str">
        <f t="shared" ca="1" si="201"/>
        <v/>
      </c>
      <c r="CV1138" s="118" t="str" cm="1">
        <f t="array" aca="1" ref="CV1138" ca="1">IF($CN1138&gt;$CV$6, "", IFERROR(INDEX($BO$4:$BV$4, $BN$4, MATCH($CK1138, $BO$8:$BV$8, 0)), 0))</f>
        <v/>
      </c>
      <c r="CX1138" s="118" t="str">
        <f t="shared" ca="1" si="198"/>
        <v/>
      </c>
    </row>
    <row r="1139" spans="88:102" hidden="1" x14ac:dyDescent="0.25">
      <c r="CJ1139" s="89">
        <f t="shared" ca="1" si="195"/>
        <v>45794</v>
      </c>
      <c r="CK1139" s="17" t="str">
        <f t="shared" ca="1" si="197"/>
        <v>Sat</v>
      </c>
      <c r="CL1139" s="118" cm="1">
        <f t="array" aca="1" ref="CL1139" ca="1">IFERROR(INDEX($BO$6:$BV$6, $BN$6, MATCH($CK1139, $BO$8:$BV$8, 0)), 0)</f>
        <v>0</v>
      </c>
      <c r="CN1139" s="150">
        <f t="shared" ca="1" si="199"/>
        <v>5</v>
      </c>
      <c r="CO1139" s="118">
        <f ca="1">SUMIF($CN$9:$CN1139, $CN1139, $CL$9:$CL$9)</f>
        <v>219.13541666666447</v>
      </c>
      <c r="CP1139" s="140" t="str">
        <f ca="1">IFERROR(INDEX('Current Jobs'!$W$11:$W$510, MATCH($CN1139, 'Current Jobs'!$T$11:$T$510, 0)), "")</f>
        <v/>
      </c>
      <c r="CQ1139" s="17" t="str">
        <f t="shared" ca="1" si="194"/>
        <v/>
      </c>
      <c r="CR1139" s="17" t="str">
        <f t="shared" ca="1" si="196"/>
        <v/>
      </c>
      <c r="CS1139" s="17" t="str">
        <f t="shared" ca="1" si="200"/>
        <v/>
      </c>
      <c r="CT1139" s="17" t="str">
        <f t="shared" ca="1" si="201"/>
        <v/>
      </c>
      <c r="CV1139" s="118" t="str" cm="1">
        <f t="array" aca="1" ref="CV1139" ca="1">IF($CN1139&gt;$CV$6, "", IFERROR(INDEX($BO$4:$BV$4, $BN$4, MATCH($CK1139, $BO$8:$BV$8, 0)), 0))</f>
        <v/>
      </c>
      <c r="CX1139" s="118" t="str">
        <f t="shared" ca="1" si="198"/>
        <v/>
      </c>
    </row>
    <row r="1140" spans="88:102" hidden="1" x14ac:dyDescent="0.25">
      <c r="CJ1140" s="89">
        <f t="shared" ca="1" si="195"/>
        <v>45795</v>
      </c>
      <c r="CK1140" s="17" t="str">
        <f t="shared" ca="1" si="197"/>
        <v>Sun</v>
      </c>
      <c r="CL1140" s="118" cm="1">
        <f t="array" aca="1" ref="CL1140" ca="1">IFERROR(INDEX($BO$6:$BV$6, $BN$6, MATCH($CK1140, $BO$8:$BV$8, 0)), 0)</f>
        <v>0</v>
      </c>
      <c r="CN1140" s="150">
        <f t="shared" ca="1" si="199"/>
        <v>5</v>
      </c>
      <c r="CO1140" s="118">
        <f ca="1">SUMIF($CN$9:$CN1140, $CN1140, $CL$9:$CL$9)</f>
        <v>219.13541666666447</v>
      </c>
      <c r="CP1140" s="140" t="str">
        <f ca="1">IFERROR(INDEX('Current Jobs'!$W$11:$W$510, MATCH($CN1140, 'Current Jobs'!$T$11:$T$510, 0)), "")</f>
        <v/>
      </c>
      <c r="CQ1140" s="17" t="str">
        <f t="shared" ca="1" si="194"/>
        <v/>
      </c>
      <c r="CR1140" s="17" t="str">
        <f t="shared" ca="1" si="196"/>
        <v/>
      </c>
      <c r="CS1140" s="17" t="str">
        <f t="shared" ca="1" si="200"/>
        <v/>
      </c>
      <c r="CT1140" s="17" t="str">
        <f t="shared" ca="1" si="201"/>
        <v/>
      </c>
      <c r="CV1140" s="118" t="str" cm="1">
        <f t="array" aca="1" ref="CV1140" ca="1">IF($CN1140&gt;$CV$6, "", IFERROR(INDEX($BO$4:$BV$4, $BN$4, MATCH($CK1140, $BO$8:$BV$8, 0)), 0))</f>
        <v/>
      </c>
      <c r="CX1140" s="118" t="str">
        <f t="shared" ca="1" si="198"/>
        <v/>
      </c>
    </row>
    <row r="1141" spans="88:102" hidden="1" x14ac:dyDescent="0.25">
      <c r="CJ1141" s="89">
        <f t="shared" ca="1" si="195"/>
        <v>45796</v>
      </c>
      <c r="CK1141" s="17" t="str">
        <f t="shared" ca="1" si="197"/>
        <v>Mon</v>
      </c>
      <c r="CL1141" s="118" cm="1">
        <f t="array" aca="1" ref="CL1141" ca="1">IFERROR(INDEX($BO$6:$BV$6, $BN$6, MATCH($CK1141, $BO$8:$BV$8, 0)), 0)</f>
        <v>0.28385416666666663</v>
      </c>
      <c r="CN1141" s="150">
        <f t="shared" ca="1" si="199"/>
        <v>5</v>
      </c>
      <c r="CO1141" s="118">
        <f ca="1">SUMIF($CN$9:$CN1141, $CN1141, $CL$9:$CL$9)</f>
        <v>219.41927083333113</v>
      </c>
      <c r="CP1141" s="140" t="str">
        <f ca="1">IFERROR(INDEX('Current Jobs'!$W$11:$W$510, MATCH($CN1141, 'Current Jobs'!$T$11:$T$510, 0)), "")</f>
        <v/>
      </c>
      <c r="CQ1141" s="17" t="str">
        <f t="shared" ca="1" si="194"/>
        <v/>
      </c>
      <c r="CR1141" s="17" t="str">
        <f t="shared" ca="1" si="196"/>
        <v/>
      </c>
      <c r="CS1141" s="17" t="str">
        <f t="shared" ca="1" si="200"/>
        <v/>
      </c>
      <c r="CT1141" s="17" t="str">
        <f t="shared" ca="1" si="201"/>
        <v/>
      </c>
      <c r="CV1141" s="118" t="str" cm="1">
        <f t="array" aca="1" ref="CV1141" ca="1">IF($CN1141&gt;$CV$6, "", IFERROR(INDEX($BO$4:$BV$4, $BN$4, MATCH($CK1141, $BO$8:$BV$8, 0)), 0))</f>
        <v/>
      </c>
      <c r="CX1141" s="118" t="str">
        <f t="shared" ca="1" si="198"/>
        <v/>
      </c>
    </row>
    <row r="1142" spans="88:102" hidden="1" x14ac:dyDescent="0.25">
      <c r="CJ1142" s="89">
        <f t="shared" ca="1" si="195"/>
        <v>45797</v>
      </c>
      <c r="CK1142" s="17" t="str">
        <f t="shared" ca="1" si="197"/>
        <v>Tue</v>
      </c>
      <c r="CL1142" s="118" cm="1">
        <f t="array" aca="1" ref="CL1142" ca="1">IFERROR(INDEX($BO$6:$BV$6, $BN$6, MATCH($CK1142, $BO$8:$BV$8, 0)), 0)</f>
        <v>0.28385416666666663</v>
      </c>
      <c r="CN1142" s="150">
        <f t="shared" ca="1" si="199"/>
        <v>5</v>
      </c>
      <c r="CO1142" s="118">
        <f ca="1">SUMIF($CN$9:$CN1142, $CN1142, $CL$9:$CL$9)</f>
        <v>219.70312499999778</v>
      </c>
      <c r="CP1142" s="140" t="str">
        <f ca="1">IFERROR(INDEX('Current Jobs'!$W$11:$W$510, MATCH($CN1142, 'Current Jobs'!$T$11:$T$510, 0)), "")</f>
        <v/>
      </c>
      <c r="CQ1142" s="17" t="str">
        <f t="shared" ca="1" si="194"/>
        <v/>
      </c>
      <c r="CR1142" s="17" t="str">
        <f t="shared" ca="1" si="196"/>
        <v/>
      </c>
      <c r="CS1142" s="17" t="str">
        <f t="shared" ca="1" si="200"/>
        <v/>
      </c>
      <c r="CT1142" s="17" t="str">
        <f t="shared" ca="1" si="201"/>
        <v/>
      </c>
      <c r="CV1142" s="118" t="str" cm="1">
        <f t="array" aca="1" ref="CV1142" ca="1">IF($CN1142&gt;$CV$6, "", IFERROR(INDEX($BO$4:$BV$4, $BN$4, MATCH($CK1142, $BO$8:$BV$8, 0)), 0))</f>
        <v/>
      </c>
      <c r="CX1142" s="118" t="str">
        <f t="shared" ca="1" si="198"/>
        <v/>
      </c>
    </row>
    <row r="1143" spans="88:102" hidden="1" x14ac:dyDescent="0.25">
      <c r="CJ1143" s="89">
        <f t="shared" ca="1" si="195"/>
        <v>45798</v>
      </c>
      <c r="CK1143" s="17" t="str">
        <f t="shared" ca="1" si="197"/>
        <v>Wed</v>
      </c>
      <c r="CL1143" s="118" cm="1">
        <f t="array" aca="1" ref="CL1143" ca="1">IFERROR(INDEX($BO$6:$BV$6, $BN$6, MATCH($CK1143, $BO$8:$BV$8, 0)), 0)</f>
        <v>0.28385416666666663</v>
      </c>
      <c r="CN1143" s="150">
        <f t="shared" ca="1" si="199"/>
        <v>5</v>
      </c>
      <c r="CO1143" s="118">
        <f ca="1">SUMIF($CN$9:$CN1143, $CN1143, $CL$9:$CL$9)</f>
        <v>219.98697916666444</v>
      </c>
      <c r="CP1143" s="140" t="str">
        <f ca="1">IFERROR(INDEX('Current Jobs'!$W$11:$W$510, MATCH($CN1143, 'Current Jobs'!$T$11:$T$510, 0)), "")</f>
        <v/>
      </c>
      <c r="CQ1143" s="17" t="str">
        <f t="shared" ca="1" si="194"/>
        <v/>
      </c>
      <c r="CR1143" s="17" t="str">
        <f t="shared" ca="1" si="196"/>
        <v/>
      </c>
      <c r="CS1143" s="17" t="str">
        <f t="shared" ca="1" si="200"/>
        <v/>
      </c>
      <c r="CT1143" s="17" t="str">
        <f t="shared" ca="1" si="201"/>
        <v/>
      </c>
      <c r="CV1143" s="118" t="str" cm="1">
        <f t="array" aca="1" ref="CV1143" ca="1">IF($CN1143&gt;$CV$6, "", IFERROR(INDEX($BO$4:$BV$4, $BN$4, MATCH($CK1143, $BO$8:$BV$8, 0)), 0))</f>
        <v/>
      </c>
      <c r="CX1143" s="118" t="str">
        <f t="shared" ca="1" si="198"/>
        <v/>
      </c>
    </row>
    <row r="1144" spans="88:102" hidden="1" x14ac:dyDescent="0.25">
      <c r="CJ1144" s="89">
        <f t="shared" ca="1" si="195"/>
        <v>45799</v>
      </c>
      <c r="CK1144" s="17" t="str">
        <f t="shared" ca="1" si="197"/>
        <v>Thu</v>
      </c>
      <c r="CL1144" s="118" cm="1">
        <f t="array" aca="1" ref="CL1144" ca="1">IFERROR(INDEX($BO$6:$BV$6, $BN$6, MATCH($CK1144, $BO$8:$BV$8, 0)), 0)</f>
        <v>0.28385416666666663</v>
      </c>
      <c r="CN1144" s="150">
        <f t="shared" ca="1" si="199"/>
        <v>5</v>
      </c>
      <c r="CO1144" s="118">
        <f ca="1">SUMIF($CN$9:$CN1144, $CN1144, $CL$9:$CL$9)</f>
        <v>220.2708333333311</v>
      </c>
      <c r="CP1144" s="140" t="str">
        <f ca="1">IFERROR(INDEX('Current Jobs'!$W$11:$W$510, MATCH($CN1144, 'Current Jobs'!$T$11:$T$510, 0)), "")</f>
        <v/>
      </c>
      <c r="CQ1144" s="17" t="str">
        <f t="shared" ca="1" si="194"/>
        <v/>
      </c>
      <c r="CR1144" s="17" t="str">
        <f t="shared" ca="1" si="196"/>
        <v/>
      </c>
      <c r="CS1144" s="17" t="str">
        <f t="shared" ca="1" si="200"/>
        <v/>
      </c>
      <c r="CT1144" s="17" t="str">
        <f t="shared" ca="1" si="201"/>
        <v/>
      </c>
      <c r="CV1144" s="118" t="str" cm="1">
        <f t="array" aca="1" ref="CV1144" ca="1">IF($CN1144&gt;$CV$6, "", IFERROR(INDEX($BO$4:$BV$4, $BN$4, MATCH($CK1144, $BO$8:$BV$8, 0)), 0))</f>
        <v/>
      </c>
      <c r="CX1144" s="118" t="str">
        <f t="shared" ca="1" si="198"/>
        <v/>
      </c>
    </row>
    <row r="1145" spans="88:102" hidden="1" x14ac:dyDescent="0.25">
      <c r="CJ1145" s="89">
        <f t="shared" ca="1" si="195"/>
        <v>45800</v>
      </c>
      <c r="CK1145" s="17" t="str">
        <f t="shared" ca="1" si="197"/>
        <v>Fri</v>
      </c>
      <c r="CL1145" s="118" cm="1">
        <f t="array" aca="1" ref="CL1145" ca="1">IFERROR(INDEX($BO$6:$BV$6, $BN$6, MATCH($CK1145, $BO$8:$BV$8, 0)), 0)</f>
        <v>0.28385416666666663</v>
      </c>
      <c r="CN1145" s="150">
        <f t="shared" ca="1" si="199"/>
        <v>5</v>
      </c>
      <c r="CO1145" s="118">
        <f ca="1">SUMIF($CN$9:$CN1145, $CN1145, $CL$9:$CL$9)</f>
        <v>220.55468749999775</v>
      </c>
      <c r="CP1145" s="140" t="str">
        <f ca="1">IFERROR(INDEX('Current Jobs'!$W$11:$W$510, MATCH($CN1145, 'Current Jobs'!$T$11:$T$510, 0)), "")</f>
        <v/>
      </c>
      <c r="CQ1145" s="17" t="str">
        <f t="shared" ca="1" si="194"/>
        <v/>
      </c>
      <c r="CR1145" s="17" t="str">
        <f t="shared" ca="1" si="196"/>
        <v/>
      </c>
      <c r="CS1145" s="17" t="str">
        <f t="shared" ca="1" si="200"/>
        <v/>
      </c>
      <c r="CT1145" s="17" t="str">
        <f t="shared" ca="1" si="201"/>
        <v/>
      </c>
      <c r="CV1145" s="118" t="str" cm="1">
        <f t="array" aca="1" ref="CV1145" ca="1">IF($CN1145&gt;$CV$6, "", IFERROR(INDEX($BO$4:$BV$4, $BN$4, MATCH($CK1145, $BO$8:$BV$8, 0)), 0))</f>
        <v/>
      </c>
      <c r="CX1145" s="118" t="str">
        <f t="shared" ca="1" si="198"/>
        <v/>
      </c>
    </row>
    <row r="1146" spans="88:102" hidden="1" x14ac:dyDescent="0.25">
      <c r="CJ1146" s="89">
        <f t="shared" ca="1" si="195"/>
        <v>45801</v>
      </c>
      <c r="CK1146" s="17" t="str">
        <f t="shared" ca="1" si="197"/>
        <v>Sat</v>
      </c>
      <c r="CL1146" s="118" cm="1">
        <f t="array" aca="1" ref="CL1146" ca="1">IFERROR(INDEX($BO$6:$BV$6, $BN$6, MATCH($CK1146, $BO$8:$BV$8, 0)), 0)</f>
        <v>0</v>
      </c>
      <c r="CN1146" s="150">
        <f t="shared" ca="1" si="199"/>
        <v>5</v>
      </c>
      <c r="CO1146" s="118">
        <f ca="1">SUMIF($CN$9:$CN1146, $CN1146, $CL$9:$CL$9)</f>
        <v>220.55468749999775</v>
      </c>
      <c r="CP1146" s="140" t="str">
        <f ca="1">IFERROR(INDEX('Current Jobs'!$W$11:$W$510, MATCH($CN1146, 'Current Jobs'!$T$11:$T$510, 0)), "")</f>
        <v/>
      </c>
      <c r="CQ1146" s="17" t="str">
        <f t="shared" ca="1" si="194"/>
        <v/>
      </c>
      <c r="CR1146" s="17" t="str">
        <f t="shared" ca="1" si="196"/>
        <v/>
      </c>
      <c r="CS1146" s="17" t="str">
        <f t="shared" ca="1" si="200"/>
        <v/>
      </c>
      <c r="CT1146" s="17" t="str">
        <f t="shared" ca="1" si="201"/>
        <v/>
      </c>
      <c r="CV1146" s="118" t="str" cm="1">
        <f t="array" aca="1" ref="CV1146" ca="1">IF($CN1146&gt;$CV$6, "", IFERROR(INDEX($BO$4:$BV$4, $BN$4, MATCH($CK1146, $BO$8:$BV$8, 0)), 0))</f>
        <v/>
      </c>
      <c r="CX1146" s="118" t="str">
        <f t="shared" ca="1" si="198"/>
        <v/>
      </c>
    </row>
    <row r="1147" spans="88:102" hidden="1" x14ac:dyDescent="0.25">
      <c r="CJ1147" s="89">
        <f t="shared" ca="1" si="195"/>
        <v>45802</v>
      </c>
      <c r="CK1147" s="17" t="str">
        <f t="shared" ca="1" si="197"/>
        <v>Sun</v>
      </c>
      <c r="CL1147" s="118" cm="1">
        <f t="array" aca="1" ref="CL1147" ca="1">IFERROR(INDEX($BO$6:$BV$6, $BN$6, MATCH($CK1147, $BO$8:$BV$8, 0)), 0)</f>
        <v>0</v>
      </c>
      <c r="CN1147" s="150">
        <f t="shared" ca="1" si="199"/>
        <v>5</v>
      </c>
      <c r="CO1147" s="118">
        <f ca="1">SUMIF($CN$9:$CN1147, $CN1147, $CL$9:$CL$9)</f>
        <v>220.55468749999775</v>
      </c>
      <c r="CP1147" s="140" t="str">
        <f ca="1">IFERROR(INDEX('Current Jobs'!$W$11:$W$510, MATCH($CN1147, 'Current Jobs'!$T$11:$T$510, 0)), "")</f>
        <v/>
      </c>
      <c r="CQ1147" s="17" t="str">
        <f t="shared" ca="1" si="194"/>
        <v/>
      </c>
      <c r="CR1147" s="17" t="str">
        <f t="shared" ca="1" si="196"/>
        <v/>
      </c>
      <c r="CS1147" s="17" t="str">
        <f t="shared" ca="1" si="200"/>
        <v/>
      </c>
      <c r="CT1147" s="17" t="str">
        <f t="shared" ca="1" si="201"/>
        <v/>
      </c>
      <c r="CV1147" s="118" t="str" cm="1">
        <f t="array" aca="1" ref="CV1147" ca="1">IF($CN1147&gt;$CV$6, "", IFERROR(INDEX($BO$4:$BV$4, $BN$4, MATCH($CK1147, $BO$8:$BV$8, 0)), 0))</f>
        <v/>
      </c>
      <c r="CX1147" s="118" t="str">
        <f t="shared" ca="1" si="198"/>
        <v/>
      </c>
    </row>
    <row r="1148" spans="88:102" hidden="1" x14ac:dyDescent="0.25">
      <c r="CJ1148" s="89">
        <f t="shared" ca="1" si="195"/>
        <v>45803</v>
      </c>
      <c r="CK1148" s="17" t="str">
        <f t="shared" ca="1" si="197"/>
        <v>Bank Hol</v>
      </c>
      <c r="CL1148" s="118" cm="1">
        <f t="array" aca="1" ref="CL1148" ca="1">IFERROR(INDEX($BO$6:$BV$6, $BN$6, MATCH($CK1148, $BO$8:$BV$8, 0)), 0)</f>
        <v>0</v>
      </c>
      <c r="CN1148" s="150">
        <f t="shared" ca="1" si="199"/>
        <v>5</v>
      </c>
      <c r="CO1148" s="118">
        <f ca="1">SUMIF($CN$9:$CN1148, $CN1148, $CL$9:$CL$9)</f>
        <v>220.55468749999775</v>
      </c>
      <c r="CP1148" s="140" t="str">
        <f ca="1">IFERROR(INDEX('Current Jobs'!$W$11:$W$510, MATCH($CN1148, 'Current Jobs'!$T$11:$T$510, 0)), "")</f>
        <v/>
      </c>
      <c r="CQ1148" s="17" t="str">
        <f t="shared" ca="1" si="194"/>
        <v/>
      </c>
      <c r="CR1148" s="17" t="str">
        <f t="shared" ca="1" si="196"/>
        <v/>
      </c>
      <c r="CS1148" s="17" t="str">
        <f t="shared" ca="1" si="200"/>
        <v/>
      </c>
      <c r="CT1148" s="17" t="str">
        <f t="shared" ca="1" si="201"/>
        <v/>
      </c>
      <c r="CV1148" s="118" t="str" cm="1">
        <f t="array" aca="1" ref="CV1148" ca="1">IF($CN1148&gt;$CV$6, "", IFERROR(INDEX($BO$4:$BV$4, $BN$4, MATCH($CK1148, $BO$8:$BV$8, 0)), 0))</f>
        <v/>
      </c>
      <c r="CX1148" s="118" t="str">
        <f t="shared" ca="1" si="198"/>
        <v/>
      </c>
    </row>
    <row r="1149" spans="88:102" hidden="1" x14ac:dyDescent="0.25">
      <c r="CJ1149" s="89">
        <f t="shared" ca="1" si="195"/>
        <v>45804</v>
      </c>
      <c r="CK1149" s="17" t="str">
        <f t="shared" ca="1" si="197"/>
        <v>Tue</v>
      </c>
      <c r="CL1149" s="118" cm="1">
        <f t="array" aca="1" ref="CL1149" ca="1">IFERROR(INDEX($BO$6:$BV$6, $BN$6, MATCH($CK1149, $BO$8:$BV$8, 0)), 0)</f>
        <v>0.28385416666666663</v>
      </c>
      <c r="CN1149" s="150">
        <f t="shared" ca="1" si="199"/>
        <v>5</v>
      </c>
      <c r="CO1149" s="118">
        <f ca="1">SUMIF($CN$9:$CN1149, $CN1149, $CL$9:$CL$9)</f>
        <v>220.83854166666441</v>
      </c>
      <c r="CP1149" s="140" t="str">
        <f ca="1">IFERROR(INDEX('Current Jobs'!$W$11:$W$510, MATCH($CN1149, 'Current Jobs'!$T$11:$T$510, 0)), "")</f>
        <v/>
      </c>
      <c r="CQ1149" s="17" t="str">
        <f t="shared" ca="1" si="194"/>
        <v/>
      </c>
      <c r="CR1149" s="17" t="str">
        <f t="shared" ca="1" si="196"/>
        <v/>
      </c>
      <c r="CS1149" s="17" t="str">
        <f t="shared" ca="1" si="200"/>
        <v/>
      </c>
      <c r="CT1149" s="17" t="str">
        <f t="shared" ca="1" si="201"/>
        <v/>
      </c>
      <c r="CV1149" s="118" t="str" cm="1">
        <f t="array" aca="1" ref="CV1149" ca="1">IF($CN1149&gt;$CV$6, "", IFERROR(INDEX($BO$4:$BV$4, $BN$4, MATCH($CK1149, $BO$8:$BV$8, 0)), 0))</f>
        <v/>
      </c>
      <c r="CX1149" s="118" t="str">
        <f t="shared" ca="1" si="198"/>
        <v/>
      </c>
    </row>
    <row r="1150" spans="88:102" hidden="1" x14ac:dyDescent="0.25">
      <c r="CJ1150" s="89">
        <f t="shared" ca="1" si="195"/>
        <v>45805</v>
      </c>
      <c r="CK1150" s="17" t="str">
        <f t="shared" ca="1" si="197"/>
        <v>Wed</v>
      </c>
      <c r="CL1150" s="118" cm="1">
        <f t="array" aca="1" ref="CL1150" ca="1">IFERROR(INDEX($BO$6:$BV$6, $BN$6, MATCH($CK1150, $BO$8:$BV$8, 0)), 0)</f>
        <v>0.28385416666666663</v>
      </c>
      <c r="CN1150" s="150">
        <f t="shared" ca="1" si="199"/>
        <v>5</v>
      </c>
      <c r="CO1150" s="118">
        <f ca="1">SUMIF($CN$9:$CN1150, $CN1150, $CL$9:$CL$9)</f>
        <v>221.12239583333107</v>
      </c>
      <c r="CP1150" s="140" t="str">
        <f ca="1">IFERROR(INDEX('Current Jobs'!$W$11:$W$510, MATCH($CN1150, 'Current Jobs'!$T$11:$T$510, 0)), "")</f>
        <v/>
      </c>
      <c r="CQ1150" s="17" t="str">
        <f t="shared" ca="1" si="194"/>
        <v/>
      </c>
      <c r="CR1150" s="17" t="str">
        <f t="shared" ca="1" si="196"/>
        <v/>
      </c>
      <c r="CS1150" s="17" t="str">
        <f t="shared" ca="1" si="200"/>
        <v/>
      </c>
      <c r="CT1150" s="17" t="str">
        <f t="shared" ca="1" si="201"/>
        <v/>
      </c>
      <c r="CV1150" s="118" t="str" cm="1">
        <f t="array" aca="1" ref="CV1150" ca="1">IF($CN1150&gt;$CV$6, "", IFERROR(INDEX($BO$4:$BV$4, $BN$4, MATCH($CK1150, $BO$8:$BV$8, 0)), 0))</f>
        <v/>
      </c>
      <c r="CX1150" s="118" t="str">
        <f t="shared" ca="1" si="198"/>
        <v/>
      </c>
    </row>
    <row r="1151" spans="88:102" hidden="1" x14ac:dyDescent="0.25">
      <c r="CJ1151" s="89">
        <f t="shared" ca="1" si="195"/>
        <v>45806</v>
      </c>
      <c r="CK1151" s="17" t="str">
        <f t="shared" ca="1" si="197"/>
        <v>Thu</v>
      </c>
      <c r="CL1151" s="118" cm="1">
        <f t="array" aca="1" ref="CL1151" ca="1">IFERROR(INDEX($BO$6:$BV$6, $BN$6, MATCH($CK1151, $BO$8:$BV$8, 0)), 0)</f>
        <v>0.28385416666666663</v>
      </c>
      <c r="CN1151" s="150">
        <f t="shared" ca="1" si="199"/>
        <v>5</v>
      </c>
      <c r="CO1151" s="118">
        <f ca="1">SUMIF($CN$9:$CN1151, $CN1151, $CL$9:$CL$9)</f>
        <v>221.40624999999773</v>
      </c>
      <c r="CP1151" s="140" t="str">
        <f ca="1">IFERROR(INDEX('Current Jobs'!$W$11:$W$510, MATCH($CN1151, 'Current Jobs'!$T$11:$T$510, 0)), "")</f>
        <v/>
      </c>
      <c r="CQ1151" s="17" t="str">
        <f t="shared" ca="1" si="194"/>
        <v/>
      </c>
      <c r="CR1151" s="17" t="str">
        <f t="shared" ca="1" si="196"/>
        <v/>
      </c>
      <c r="CS1151" s="17" t="str">
        <f t="shared" ca="1" si="200"/>
        <v/>
      </c>
      <c r="CT1151" s="17" t="str">
        <f t="shared" ca="1" si="201"/>
        <v/>
      </c>
      <c r="CV1151" s="118" t="str" cm="1">
        <f t="array" aca="1" ref="CV1151" ca="1">IF($CN1151&gt;$CV$6, "", IFERROR(INDEX($BO$4:$BV$4, $BN$4, MATCH($CK1151, $BO$8:$BV$8, 0)), 0))</f>
        <v/>
      </c>
      <c r="CX1151" s="118" t="str">
        <f t="shared" ca="1" si="198"/>
        <v/>
      </c>
    </row>
    <row r="1152" spans="88:102" hidden="1" x14ac:dyDescent="0.25">
      <c r="CJ1152" s="89">
        <f t="shared" ca="1" si="195"/>
        <v>45807</v>
      </c>
      <c r="CK1152" s="17" t="str">
        <f t="shared" ca="1" si="197"/>
        <v>Fri</v>
      </c>
      <c r="CL1152" s="118" cm="1">
        <f t="array" aca="1" ref="CL1152" ca="1">IFERROR(INDEX($BO$6:$BV$6, $BN$6, MATCH($CK1152, $BO$8:$BV$8, 0)), 0)</f>
        <v>0.28385416666666663</v>
      </c>
      <c r="CN1152" s="150">
        <f t="shared" ca="1" si="199"/>
        <v>5</v>
      </c>
      <c r="CO1152" s="118">
        <f ca="1">SUMIF($CN$9:$CN1152, $CN1152, $CL$9:$CL$9)</f>
        <v>221.69010416666438</v>
      </c>
      <c r="CP1152" s="140" t="str">
        <f ca="1">IFERROR(INDEX('Current Jobs'!$W$11:$W$510, MATCH($CN1152, 'Current Jobs'!$T$11:$T$510, 0)), "")</f>
        <v/>
      </c>
      <c r="CQ1152" s="17" t="str">
        <f t="shared" ca="1" si="194"/>
        <v/>
      </c>
      <c r="CR1152" s="17" t="str">
        <f t="shared" ca="1" si="196"/>
        <v/>
      </c>
      <c r="CS1152" s="17" t="str">
        <f t="shared" ca="1" si="200"/>
        <v/>
      </c>
      <c r="CT1152" s="17" t="str">
        <f t="shared" ca="1" si="201"/>
        <v/>
      </c>
      <c r="CV1152" s="118" t="str" cm="1">
        <f t="array" aca="1" ref="CV1152" ca="1">IF($CN1152&gt;$CV$6, "", IFERROR(INDEX($BO$4:$BV$4, $BN$4, MATCH($CK1152, $BO$8:$BV$8, 0)), 0))</f>
        <v/>
      </c>
      <c r="CX1152" s="118" t="str">
        <f t="shared" ca="1" si="198"/>
        <v/>
      </c>
    </row>
    <row r="1153" spans="88:102" hidden="1" x14ac:dyDescent="0.25">
      <c r="CJ1153" s="89">
        <f t="shared" ca="1" si="195"/>
        <v>45808</v>
      </c>
      <c r="CK1153" s="17" t="str">
        <f t="shared" ca="1" si="197"/>
        <v>Sat</v>
      </c>
      <c r="CL1153" s="118" cm="1">
        <f t="array" aca="1" ref="CL1153" ca="1">IFERROR(INDEX($BO$6:$BV$6, $BN$6, MATCH($CK1153, $BO$8:$BV$8, 0)), 0)</f>
        <v>0</v>
      </c>
      <c r="CN1153" s="150">
        <f t="shared" ca="1" si="199"/>
        <v>5</v>
      </c>
      <c r="CO1153" s="118">
        <f ca="1">SUMIF($CN$9:$CN1153, $CN1153, $CL$9:$CL$9)</f>
        <v>221.69010416666438</v>
      </c>
      <c r="CP1153" s="140" t="str">
        <f ca="1">IFERROR(INDEX('Current Jobs'!$W$11:$W$510, MATCH($CN1153, 'Current Jobs'!$T$11:$T$510, 0)), "")</f>
        <v/>
      </c>
      <c r="CQ1153" s="17" t="str">
        <f t="shared" ca="1" si="194"/>
        <v/>
      </c>
      <c r="CR1153" s="17" t="str">
        <f t="shared" ca="1" si="196"/>
        <v/>
      </c>
      <c r="CS1153" s="17" t="str">
        <f t="shared" ca="1" si="200"/>
        <v/>
      </c>
      <c r="CT1153" s="17" t="str">
        <f t="shared" ca="1" si="201"/>
        <v/>
      </c>
      <c r="CV1153" s="118" t="str" cm="1">
        <f t="array" aca="1" ref="CV1153" ca="1">IF($CN1153&gt;$CV$6, "", IFERROR(INDEX($BO$4:$BV$4, $BN$4, MATCH($CK1153, $BO$8:$BV$8, 0)), 0))</f>
        <v/>
      </c>
      <c r="CX1153" s="118" t="str">
        <f t="shared" ca="1" si="198"/>
        <v/>
      </c>
    </row>
    <row r="1154" spans="88:102" hidden="1" x14ac:dyDescent="0.25">
      <c r="CJ1154" s="89">
        <f t="shared" ca="1" si="195"/>
        <v>45809</v>
      </c>
      <c r="CK1154" s="17" t="str">
        <f t="shared" ca="1" si="197"/>
        <v>Sun</v>
      </c>
      <c r="CL1154" s="118" cm="1">
        <f t="array" aca="1" ref="CL1154" ca="1">IFERROR(INDEX($BO$6:$BV$6, $BN$6, MATCH($CK1154, $BO$8:$BV$8, 0)), 0)</f>
        <v>0</v>
      </c>
      <c r="CN1154" s="150">
        <f t="shared" ca="1" si="199"/>
        <v>5</v>
      </c>
      <c r="CO1154" s="118">
        <f ca="1">SUMIF($CN$9:$CN1154, $CN1154, $CL$9:$CL$9)</f>
        <v>221.69010416666438</v>
      </c>
      <c r="CP1154" s="140" t="str">
        <f ca="1">IFERROR(INDEX('Current Jobs'!$W$11:$W$510, MATCH($CN1154, 'Current Jobs'!$T$11:$T$510, 0)), "")</f>
        <v/>
      </c>
      <c r="CQ1154" s="17" t="str">
        <f t="shared" ca="1" si="194"/>
        <v/>
      </c>
      <c r="CR1154" s="17" t="str">
        <f t="shared" ca="1" si="196"/>
        <v/>
      </c>
      <c r="CS1154" s="17" t="str">
        <f t="shared" ca="1" si="200"/>
        <v/>
      </c>
      <c r="CT1154" s="17" t="str">
        <f t="shared" ca="1" si="201"/>
        <v/>
      </c>
      <c r="CV1154" s="118" t="str" cm="1">
        <f t="array" aca="1" ref="CV1154" ca="1">IF($CN1154&gt;$CV$6, "", IFERROR(INDEX($BO$4:$BV$4, $BN$4, MATCH($CK1154, $BO$8:$BV$8, 0)), 0))</f>
        <v/>
      </c>
      <c r="CX1154" s="118" t="str">
        <f t="shared" ca="1" si="198"/>
        <v/>
      </c>
    </row>
    <row r="1155" spans="88:102" hidden="1" x14ac:dyDescent="0.25">
      <c r="CJ1155" s="89">
        <f t="shared" ca="1" si="195"/>
        <v>45810</v>
      </c>
      <c r="CK1155" s="17" t="str">
        <f t="shared" ca="1" si="197"/>
        <v>Mon</v>
      </c>
      <c r="CL1155" s="118" cm="1">
        <f t="array" aca="1" ref="CL1155" ca="1">IFERROR(INDEX($BO$6:$BV$6, $BN$6, MATCH($CK1155, $BO$8:$BV$8, 0)), 0)</f>
        <v>0.28385416666666663</v>
      </c>
      <c r="CN1155" s="150">
        <f t="shared" ca="1" si="199"/>
        <v>5</v>
      </c>
      <c r="CO1155" s="118">
        <f ca="1">SUMIF($CN$9:$CN1155, $CN1155, $CL$9:$CL$9)</f>
        <v>221.97395833333104</v>
      </c>
      <c r="CP1155" s="140" t="str">
        <f ca="1">IFERROR(INDEX('Current Jobs'!$W$11:$W$510, MATCH($CN1155, 'Current Jobs'!$T$11:$T$510, 0)), "")</f>
        <v/>
      </c>
      <c r="CQ1155" s="17" t="str">
        <f t="shared" ca="1" si="194"/>
        <v/>
      </c>
      <c r="CR1155" s="17" t="str">
        <f t="shared" ca="1" si="196"/>
        <v/>
      </c>
      <c r="CS1155" s="17" t="str">
        <f t="shared" ca="1" si="200"/>
        <v/>
      </c>
      <c r="CT1155" s="17" t="str">
        <f t="shared" ca="1" si="201"/>
        <v/>
      </c>
      <c r="CV1155" s="118" t="str" cm="1">
        <f t="array" aca="1" ref="CV1155" ca="1">IF($CN1155&gt;$CV$6, "", IFERROR(INDEX($BO$4:$BV$4, $BN$4, MATCH($CK1155, $BO$8:$BV$8, 0)), 0))</f>
        <v/>
      </c>
      <c r="CX1155" s="118" t="str">
        <f t="shared" ca="1" si="198"/>
        <v/>
      </c>
    </row>
    <row r="1156" spans="88:102" hidden="1" x14ac:dyDescent="0.25">
      <c r="CJ1156" s="89">
        <f t="shared" ca="1" si="195"/>
        <v>45811</v>
      </c>
      <c r="CK1156" s="17" t="str">
        <f t="shared" ca="1" si="197"/>
        <v>Tue</v>
      </c>
      <c r="CL1156" s="118" cm="1">
        <f t="array" aca="1" ref="CL1156" ca="1">IFERROR(INDEX($BO$6:$BV$6, $BN$6, MATCH($CK1156, $BO$8:$BV$8, 0)), 0)</f>
        <v>0.28385416666666663</v>
      </c>
      <c r="CN1156" s="150">
        <f t="shared" ca="1" si="199"/>
        <v>5</v>
      </c>
      <c r="CO1156" s="118">
        <f ca="1">SUMIF($CN$9:$CN1156, $CN1156, $CL$9:$CL$9)</f>
        <v>222.2578124999977</v>
      </c>
      <c r="CP1156" s="140" t="str">
        <f ca="1">IFERROR(INDEX('Current Jobs'!$W$11:$W$510, MATCH($CN1156, 'Current Jobs'!$T$11:$T$510, 0)), "")</f>
        <v/>
      </c>
      <c r="CQ1156" s="17" t="str">
        <f t="shared" ca="1" si="194"/>
        <v/>
      </c>
      <c r="CR1156" s="17" t="str">
        <f t="shared" ca="1" si="196"/>
        <v/>
      </c>
      <c r="CS1156" s="17" t="str">
        <f t="shared" ca="1" si="200"/>
        <v/>
      </c>
      <c r="CT1156" s="17" t="str">
        <f t="shared" ca="1" si="201"/>
        <v/>
      </c>
      <c r="CV1156" s="118" t="str" cm="1">
        <f t="array" aca="1" ref="CV1156" ca="1">IF($CN1156&gt;$CV$6, "", IFERROR(INDEX($BO$4:$BV$4, $BN$4, MATCH($CK1156, $BO$8:$BV$8, 0)), 0))</f>
        <v/>
      </c>
      <c r="CX1156" s="118" t="str">
        <f t="shared" ca="1" si="198"/>
        <v/>
      </c>
    </row>
    <row r="1157" spans="88:102" hidden="1" x14ac:dyDescent="0.25">
      <c r="CJ1157" s="89">
        <f t="shared" ca="1" si="195"/>
        <v>45812</v>
      </c>
      <c r="CK1157" s="17" t="str">
        <f t="shared" ca="1" si="197"/>
        <v>Wed</v>
      </c>
      <c r="CL1157" s="118" cm="1">
        <f t="array" aca="1" ref="CL1157" ca="1">IFERROR(INDEX($BO$6:$BV$6, $BN$6, MATCH($CK1157, $BO$8:$BV$8, 0)), 0)</f>
        <v>0.28385416666666663</v>
      </c>
      <c r="CN1157" s="150">
        <f t="shared" ca="1" si="199"/>
        <v>5</v>
      </c>
      <c r="CO1157" s="118">
        <f ca="1">SUMIF($CN$9:$CN1157, $CN1157, $CL$9:$CL$9)</f>
        <v>222.54166666666436</v>
      </c>
      <c r="CP1157" s="140" t="str">
        <f ca="1">IFERROR(INDEX('Current Jobs'!$W$11:$W$510, MATCH($CN1157, 'Current Jobs'!$T$11:$T$510, 0)), "")</f>
        <v/>
      </c>
      <c r="CQ1157" s="17" t="str">
        <f t="shared" ca="1" si="194"/>
        <v/>
      </c>
      <c r="CR1157" s="17" t="str">
        <f t="shared" ca="1" si="196"/>
        <v/>
      </c>
      <c r="CS1157" s="17" t="str">
        <f t="shared" ca="1" si="200"/>
        <v/>
      </c>
      <c r="CT1157" s="17" t="str">
        <f t="shared" ca="1" si="201"/>
        <v/>
      </c>
      <c r="CV1157" s="118" t="str" cm="1">
        <f t="array" aca="1" ref="CV1157" ca="1">IF($CN1157&gt;$CV$6, "", IFERROR(INDEX($BO$4:$BV$4, $BN$4, MATCH($CK1157, $BO$8:$BV$8, 0)), 0))</f>
        <v/>
      </c>
      <c r="CX1157" s="118" t="str">
        <f t="shared" ca="1" si="198"/>
        <v/>
      </c>
    </row>
    <row r="1158" spans="88:102" hidden="1" x14ac:dyDescent="0.25">
      <c r="CJ1158" s="89">
        <f t="shared" ca="1" si="195"/>
        <v>45813</v>
      </c>
      <c r="CK1158" s="17" t="str">
        <f t="shared" ca="1" si="197"/>
        <v>Thu</v>
      </c>
      <c r="CL1158" s="118" cm="1">
        <f t="array" aca="1" ref="CL1158" ca="1">IFERROR(INDEX($BO$6:$BV$6, $BN$6, MATCH($CK1158, $BO$8:$BV$8, 0)), 0)</f>
        <v>0.28385416666666663</v>
      </c>
      <c r="CN1158" s="150">
        <f t="shared" ca="1" si="199"/>
        <v>5</v>
      </c>
      <c r="CO1158" s="118">
        <f ca="1">SUMIF($CN$9:$CN1158, $CN1158, $CL$9:$CL$9)</f>
        <v>222.82552083333101</v>
      </c>
      <c r="CP1158" s="140" t="str">
        <f ca="1">IFERROR(INDEX('Current Jobs'!$W$11:$W$510, MATCH($CN1158, 'Current Jobs'!$T$11:$T$510, 0)), "")</f>
        <v/>
      </c>
      <c r="CQ1158" s="17" t="str">
        <f t="shared" ca="1" si="194"/>
        <v/>
      </c>
      <c r="CR1158" s="17" t="str">
        <f t="shared" ca="1" si="196"/>
        <v/>
      </c>
      <c r="CS1158" s="17" t="str">
        <f t="shared" ca="1" si="200"/>
        <v/>
      </c>
      <c r="CT1158" s="17" t="str">
        <f t="shared" ca="1" si="201"/>
        <v/>
      </c>
      <c r="CV1158" s="118" t="str" cm="1">
        <f t="array" aca="1" ref="CV1158" ca="1">IF($CN1158&gt;$CV$6, "", IFERROR(INDEX($BO$4:$BV$4, $BN$4, MATCH($CK1158, $BO$8:$BV$8, 0)), 0))</f>
        <v/>
      </c>
      <c r="CX1158" s="118" t="str">
        <f t="shared" ca="1" si="198"/>
        <v/>
      </c>
    </row>
    <row r="1159" spans="88:102" hidden="1" x14ac:dyDescent="0.25">
      <c r="CJ1159" s="89">
        <f t="shared" ca="1" si="195"/>
        <v>45814</v>
      </c>
      <c r="CK1159" s="17" t="str">
        <f t="shared" ca="1" si="197"/>
        <v>Fri</v>
      </c>
      <c r="CL1159" s="118" cm="1">
        <f t="array" aca="1" ref="CL1159" ca="1">IFERROR(INDEX($BO$6:$BV$6, $BN$6, MATCH($CK1159, $BO$8:$BV$8, 0)), 0)</f>
        <v>0.28385416666666663</v>
      </c>
      <c r="CN1159" s="150">
        <f t="shared" ca="1" si="199"/>
        <v>5</v>
      </c>
      <c r="CO1159" s="118">
        <f ca="1">SUMIF($CN$9:$CN1159, $CN1159, $CL$9:$CL$9)</f>
        <v>223.10937499999767</v>
      </c>
      <c r="CP1159" s="140" t="str">
        <f ca="1">IFERROR(INDEX('Current Jobs'!$W$11:$W$510, MATCH($CN1159, 'Current Jobs'!$T$11:$T$510, 0)), "")</f>
        <v/>
      </c>
      <c r="CQ1159" s="17" t="str">
        <f t="shared" ref="CQ1159:CQ1222" ca="1" si="202">IF($CN1159&gt;$CN1158, $CQ$8, "")</f>
        <v/>
      </c>
      <c r="CR1159" s="17" t="str">
        <f t="shared" ca="1" si="196"/>
        <v/>
      </c>
      <c r="CS1159" s="17" t="str">
        <f t="shared" ca="1" si="200"/>
        <v/>
      </c>
      <c r="CT1159" s="17" t="str">
        <f t="shared" ca="1" si="201"/>
        <v/>
      </c>
      <c r="CV1159" s="118" t="str" cm="1">
        <f t="array" aca="1" ref="CV1159" ca="1">IF($CN1159&gt;$CV$6, "", IFERROR(INDEX($BO$4:$BV$4, $BN$4, MATCH($CK1159, $BO$8:$BV$8, 0)), 0))</f>
        <v/>
      </c>
      <c r="CX1159" s="118" t="str">
        <f t="shared" ca="1" si="198"/>
        <v/>
      </c>
    </row>
    <row r="1160" spans="88:102" hidden="1" x14ac:dyDescent="0.25">
      <c r="CJ1160" s="89">
        <f t="shared" ref="CJ1160:CJ1223" ca="1" si="203">CJ1159+1</f>
        <v>45815</v>
      </c>
      <c r="CK1160" s="17" t="str">
        <f t="shared" ca="1" si="197"/>
        <v>Sat</v>
      </c>
      <c r="CL1160" s="118" cm="1">
        <f t="array" aca="1" ref="CL1160" ca="1">IFERROR(INDEX($BO$6:$BV$6, $BN$6, MATCH($CK1160, $BO$8:$BV$8, 0)), 0)</f>
        <v>0</v>
      </c>
      <c r="CN1160" s="150">
        <f t="shared" ca="1" si="199"/>
        <v>5</v>
      </c>
      <c r="CO1160" s="118">
        <f ca="1">SUMIF($CN$9:$CN1160, $CN1160, $CL$9:$CL$9)</f>
        <v>223.10937499999767</v>
      </c>
      <c r="CP1160" s="140" t="str">
        <f ca="1">IFERROR(INDEX('Current Jobs'!$W$11:$W$510, MATCH($CN1160, 'Current Jobs'!$T$11:$T$510, 0)), "")</f>
        <v/>
      </c>
      <c r="CQ1160" s="17" t="str">
        <f t="shared" ca="1" si="202"/>
        <v/>
      </c>
      <c r="CR1160" s="17" t="str">
        <f t="shared" ref="CR1160:CR1223" ca="1" si="204">IF($CN1161&gt;$CN1160, $CR$8, "")</f>
        <v/>
      </c>
      <c r="CS1160" s="17" t="str">
        <f t="shared" ca="1" si="200"/>
        <v/>
      </c>
      <c r="CT1160" s="17" t="str">
        <f t="shared" ca="1" si="201"/>
        <v/>
      </c>
      <c r="CV1160" s="118" t="str" cm="1">
        <f t="array" aca="1" ref="CV1160" ca="1">IF($CN1160&gt;$CV$6, "", IFERROR(INDEX($BO$4:$BV$4, $BN$4, MATCH($CK1160, $BO$8:$BV$8, 0)), 0))</f>
        <v/>
      </c>
      <c r="CX1160" s="118" t="str">
        <f t="shared" ca="1" si="198"/>
        <v/>
      </c>
    </row>
    <row r="1161" spans="88:102" hidden="1" x14ac:dyDescent="0.25">
      <c r="CJ1161" s="89">
        <f t="shared" ca="1" si="203"/>
        <v>45816</v>
      </c>
      <c r="CK1161" s="17" t="str">
        <f t="shared" ref="CK1161:CK1224" ca="1" si="205">IF(COUNTIF($U$9:$U$32, $CJ1161)&gt;0, $CK$2, IF(COUNTIF($BX$50:$BX$89, $CJ1161)&gt;0, $BV$8, TEXT($CJ1161, "ddd")))</f>
        <v>Sun</v>
      </c>
      <c r="CL1161" s="118" cm="1">
        <f t="array" aca="1" ref="CL1161" ca="1">IFERROR(INDEX($BO$6:$BV$6, $BN$6, MATCH($CK1161, $BO$8:$BV$8, 0)), 0)</f>
        <v>0</v>
      </c>
      <c r="CN1161" s="150">
        <f t="shared" ca="1" si="199"/>
        <v>5</v>
      </c>
      <c r="CO1161" s="118">
        <f ca="1">SUMIF($CN$9:$CN1161, $CN1161, $CL$9:$CL$9)</f>
        <v>223.10937499999767</v>
      </c>
      <c r="CP1161" s="140" t="str">
        <f ca="1">IFERROR(INDEX('Current Jobs'!$W$11:$W$510, MATCH($CN1161, 'Current Jobs'!$T$11:$T$510, 0)), "")</f>
        <v/>
      </c>
      <c r="CQ1161" s="17" t="str">
        <f t="shared" ca="1" si="202"/>
        <v/>
      </c>
      <c r="CR1161" s="17" t="str">
        <f t="shared" ca="1" si="204"/>
        <v/>
      </c>
      <c r="CS1161" s="17" t="str">
        <f t="shared" ca="1" si="200"/>
        <v/>
      </c>
      <c r="CT1161" s="17" t="str">
        <f t="shared" ca="1" si="201"/>
        <v/>
      </c>
      <c r="CV1161" s="118" t="str" cm="1">
        <f t="array" aca="1" ref="CV1161" ca="1">IF($CN1161&gt;$CV$6, "", IFERROR(INDEX($BO$4:$BV$4, $BN$4, MATCH($CK1161, $BO$8:$BV$8, 0)), 0))</f>
        <v/>
      </c>
      <c r="CX1161" s="118" t="str">
        <f t="shared" ca="1" si="198"/>
        <v/>
      </c>
    </row>
    <row r="1162" spans="88:102" hidden="1" x14ac:dyDescent="0.25">
      <c r="CJ1162" s="89">
        <f t="shared" ca="1" si="203"/>
        <v>45817</v>
      </c>
      <c r="CK1162" s="17" t="str">
        <f t="shared" ca="1" si="205"/>
        <v>Mon</v>
      </c>
      <c r="CL1162" s="118" cm="1">
        <f t="array" aca="1" ref="CL1162" ca="1">IFERROR(INDEX($BO$6:$BV$6, $BN$6, MATCH($CK1162, $BO$8:$BV$8, 0)), 0)</f>
        <v>0.28385416666666663</v>
      </c>
      <c r="CN1162" s="150">
        <f t="shared" ca="1" si="199"/>
        <v>5</v>
      </c>
      <c r="CO1162" s="118">
        <f ca="1">SUMIF($CN$9:$CN1162, $CN1162, $CL$9:$CL$9)</f>
        <v>223.39322916666433</v>
      </c>
      <c r="CP1162" s="140" t="str">
        <f ca="1">IFERROR(INDEX('Current Jobs'!$W$11:$W$510, MATCH($CN1162, 'Current Jobs'!$T$11:$T$510, 0)), "")</f>
        <v/>
      </c>
      <c r="CQ1162" s="17" t="str">
        <f t="shared" ca="1" si="202"/>
        <v/>
      </c>
      <c r="CR1162" s="17" t="str">
        <f t="shared" ca="1" si="204"/>
        <v/>
      </c>
      <c r="CS1162" s="17" t="str">
        <f t="shared" ca="1" si="200"/>
        <v/>
      </c>
      <c r="CT1162" s="17" t="str">
        <f t="shared" ca="1" si="201"/>
        <v/>
      </c>
      <c r="CV1162" s="118" t="str" cm="1">
        <f t="array" aca="1" ref="CV1162" ca="1">IF($CN1162&gt;$CV$6, "", IFERROR(INDEX($BO$4:$BV$4, $BN$4, MATCH($CK1162, $BO$8:$BV$8, 0)), 0))</f>
        <v/>
      </c>
      <c r="CX1162" s="118" t="str">
        <f t="shared" ref="CX1162:CX1225" ca="1" si="206">IF($CN1162&gt;$CV$6, "", $CL1162)</f>
        <v/>
      </c>
    </row>
    <row r="1163" spans="88:102" hidden="1" x14ac:dyDescent="0.25">
      <c r="CJ1163" s="89">
        <f t="shared" ca="1" si="203"/>
        <v>45818</v>
      </c>
      <c r="CK1163" s="17" t="str">
        <f t="shared" ca="1" si="205"/>
        <v>Tue</v>
      </c>
      <c r="CL1163" s="118" cm="1">
        <f t="array" aca="1" ref="CL1163" ca="1">IFERROR(INDEX($BO$6:$BV$6, $BN$6, MATCH($CK1163, $BO$8:$BV$8, 0)), 0)</f>
        <v>0.28385416666666663</v>
      </c>
      <c r="CN1163" s="150">
        <f t="shared" ca="1" si="199"/>
        <v>5</v>
      </c>
      <c r="CO1163" s="118">
        <f ca="1">SUMIF($CN$9:$CN1163, $CN1163, $CL$9:$CL$9)</f>
        <v>223.67708333333098</v>
      </c>
      <c r="CP1163" s="140" t="str">
        <f ca="1">IFERROR(INDEX('Current Jobs'!$W$11:$W$510, MATCH($CN1163, 'Current Jobs'!$T$11:$T$510, 0)), "")</f>
        <v/>
      </c>
      <c r="CQ1163" s="17" t="str">
        <f t="shared" ca="1" si="202"/>
        <v/>
      </c>
      <c r="CR1163" s="17" t="str">
        <f t="shared" ca="1" si="204"/>
        <v/>
      </c>
      <c r="CS1163" s="17" t="str">
        <f t="shared" ca="1" si="200"/>
        <v/>
      </c>
      <c r="CT1163" s="17" t="str">
        <f t="shared" ca="1" si="201"/>
        <v/>
      </c>
      <c r="CV1163" s="118" t="str" cm="1">
        <f t="array" aca="1" ref="CV1163" ca="1">IF($CN1163&gt;$CV$6, "", IFERROR(INDEX($BO$4:$BV$4, $BN$4, MATCH($CK1163, $BO$8:$BV$8, 0)), 0))</f>
        <v/>
      </c>
      <c r="CX1163" s="118" t="str">
        <f t="shared" ca="1" si="206"/>
        <v/>
      </c>
    </row>
    <row r="1164" spans="88:102" hidden="1" x14ac:dyDescent="0.25">
      <c r="CJ1164" s="89">
        <f t="shared" ca="1" si="203"/>
        <v>45819</v>
      </c>
      <c r="CK1164" s="17" t="str">
        <f t="shared" ca="1" si="205"/>
        <v>Wed</v>
      </c>
      <c r="CL1164" s="118" cm="1">
        <f t="array" aca="1" ref="CL1164" ca="1">IFERROR(INDEX($BO$6:$BV$6, $BN$6, MATCH($CK1164, $BO$8:$BV$8, 0)), 0)</f>
        <v>0.28385416666666663</v>
      </c>
      <c r="CN1164" s="150">
        <f t="shared" ca="1" si="199"/>
        <v>5</v>
      </c>
      <c r="CO1164" s="118">
        <f ca="1">SUMIF($CN$9:$CN1164, $CN1164, $CL$9:$CL$9)</f>
        <v>223.96093749999764</v>
      </c>
      <c r="CP1164" s="140" t="str">
        <f ca="1">IFERROR(INDEX('Current Jobs'!$W$11:$W$510, MATCH($CN1164, 'Current Jobs'!$T$11:$T$510, 0)), "")</f>
        <v/>
      </c>
      <c r="CQ1164" s="17" t="str">
        <f t="shared" ca="1" si="202"/>
        <v/>
      </c>
      <c r="CR1164" s="17" t="str">
        <f t="shared" ca="1" si="204"/>
        <v/>
      </c>
      <c r="CS1164" s="17" t="str">
        <f t="shared" ca="1" si="200"/>
        <v/>
      </c>
      <c r="CT1164" s="17" t="str">
        <f t="shared" ca="1" si="201"/>
        <v/>
      </c>
      <c r="CV1164" s="118" t="str" cm="1">
        <f t="array" aca="1" ref="CV1164" ca="1">IF($CN1164&gt;$CV$6, "", IFERROR(INDEX($BO$4:$BV$4, $BN$4, MATCH($CK1164, $BO$8:$BV$8, 0)), 0))</f>
        <v/>
      </c>
      <c r="CX1164" s="118" t="str">
        <f t="shared" ca="1" si="206"/>
        <v/>
      </c>
    </row>
    <row r="1165" spans="88:102" hidden="1" x14ac:dyDescent="0.25">
      <c r="CJ1165" s="89">
        <f t="shared" ca="1" si="203"/>
        <v>45820</v>
      </c>
      <c r="CK1165" s="17" t="str">
        <f t="shared" ca="1" si="205"/>
        <v>Thu</v>
      </c>
      <c r="CL1165" s="118" cm="1">
        <f t="array" aca="1" ref="CL1165" ca="1">IFERROR(INDEX($BO$6:$BV$6, $BN$6, MATCH($CK1165, $BO$8:$BV$8, 0)), 0)</f>
        <v>0.28385416666666663</v>
      </c>
      <c r="CN1165" s="150">
        <f t="shared" ca="1" si="199"/>
        <v>5</v>
      </c>
      <c r="CO1165" s="118">
        <f ca="1">SUMIF($CN$9:$CN1165, $CN1165, $CL$9:$CL$9)</f>
        <v>224.2447916666643</v>
      </c>
      <c r="CP1165" s="140" t="str">
        <f ca="1">IFERROR(INDEX('Current Jobs'!$W$11:$W$510, MATCH($CN1165, 'Current Jobs'!$T$11:$T$510, 0)), "")</f>
        <v/>
      </c>
      <c r="CQ1165" s="17" t="str">
        <f t="shared" ca="1" si="202"/>
        <v/>
      </c>
      <c r="CR1165" s="17" t="str">
        <f t="shared" ca="1" si="204"/>
        <v/>
      </c>
      <c r="CS1165" s="17" t="str">
        <f t="shared" ca="1" si="200"/>
        <v/>
      </c>
      <c r="CT1165" s="17" t="str">
        <f t="shared" ca="1" si="201"/>
        <v/>
      </c>
      <c r="CV1165" s="118" t="str" cm="1">
        <f t="array" aca="1" ref="CV1165" ca="1">IF($CN1165&gt;$CV$6, "", IFERROR(INDEX($BO$4:$BV$4, $BN$4, MATCH($CK1165, $BO$8:$BV$8, 0)), 0))</f>
        <v/>
      </c>
      <c r="CX1165" s="118" t="str">
        <f t="shared" ca="1" si="206"/>
        <v/>
      </c>
    </row>
    <row r="1166" spans="88:102" hidden="1" x14ac:dyDescent="0.25">
      <c r="CJ1166" s="89">
        <f t="shared" ca="1" si="203"/>
        <v>45821</v>
      </c>
      <c r="CK1166" s="17" t="str">
        <f t="shared" ca="1" si="205"/>
        <v>Fri</v>
      </c>
      <c r="CL1166" s="118" cm="1">
        <f t="array" aca="1" ref="CL1166" ca="1">IFERROR(INDEX($BO$6:$BV$6, $BN$6, MATCH($CK1166, $BO$8:$BV$8, 0)), 0)</f>
        <v>0.28385416666666663</v>
      </c>
      <c r="CN1166" s="150">
        <f t="shared" ca="1" si="199"/>
        <v>5</v>
      </c>
      <c r="CO1166" s="118">
        <f ca="1">SUMIF($CN$9:$CN1166, $CN1166, $CL$9:$CL$9)</f>
        <v>224.52864583333096</v>
      </c>
      <c r="CP1166" s="140" t="str">
        <f ca="1">IFERROR(INDEX('Current Jobs'!$W$11:$W$510, MATCH($CN1166, 'Current Jobs'!$T$11:$T$510, 0)), "")</f>
        <v/>
      </c>
      <c r="CQ1166" s="17" t="str">
        <f t="shared" ca="1" si="202"/>
        <v/>
      </c>
      <c r="CR1166" s="17" t="str">
        <f t="shared" ca="1" si="204"/>
        <v/>
      </c>
      <c r="CS1166" s="17" t="str">
        <f t="shared" ca="1" si="200"/>
        <v/>
      </c>
      <c r="CT1166" s="17" t="str">
        <f t="shared" ca="1" si="201"/>
        <v/>
      </c>
      <c r="CV1166" s="118" t="str" cm="1">
        <f t="array" aca="1" ref="CV1166" ca="1">IF($CN1166&gt;$CV$6, "", IFERROR(INDEX($BO$4:$BV$4, $BN$4, MATCH($CK1166, $BO$8:$BV$8, 0)), 0))</f>
        <v/>
      </c>
      <c r="CX1166" s="118" t="str">
        <f t="shared" ca="1" si="206"/>
        <v/>
      </c>
    </row>
    <row r="1167" spans="88:102" hidden="1" x14ac:dyDescent="0.25">
      <c r="CJ1167" s="89">
        <f t="shared" ca="1" si="203"/>
        <v>45822</v>
      </c>
      <c r="CK1167" s="17" t="str">
        <f t="shared" ca="1" si="205"/>
        <v>Sat</v>
      </c>
      <c r="CL1167" s="118" cm="1">
        <f t="array" aca="1" ref="CL1167" ca="1">IFERROR(INDEX($BO$6:$BV$6, $BN$6, MATCH($CK1167, $BO$8:$BV$8, 0)), 0)</f>
        <v>0</v>
      </c>
      <c r="CN1167" s="150">
        <f t="shared" ca="1" si="199"/>
        <v>5</v>
      </c>
      <c r="CO1167" s="118">
        <f ca="1">SUMIF($CN$9:$CN1167, $CN1167, $CL$9:$CL$9)</f>
        <v>224.52864583333096</v>
      </c>
      <c r="CP1167" s="140" t="str">
        <f ca="1">IFERROR(INDEX('Current Jobs'!$W$11:$W$510, MATCH($CN1167, 'Current Jobs'!$T$11:$T$510, 0)), "")</f>
        <v/>
      </c>
      <c r="CQ1167" s="17" t="str">
        <f t="shared" ca="1" si="202"/>
        <v/>
      </c>
      <c r="CR1167" s="17" t="str">
        <f t="shared" ca="1" si="204"/>
        <v/>
      </c>
      <c r="CS1167" s="17" t="str">
        <f t="shared" ca="1" si="200"/>
        <v/>
      </c>
      <c r="CT1167" s="17" t="str">
        <f t="shared" ca="1" si="201"/>
        <v/>
      </c>
      <c r="CV1167" s="118" t="str" cm="1">
        <f t="array" aca="1" ref="CV1167" ca="1">IF($CN1167&gt;$CV$6, "", IFERROR(INDEX($BO$4:$BV$4, $BN$4, MATCH($CK1167, $BO$8:$BV$8, 0)), 0))</f>
        <v/>
      </c>
      <c r="CX1167" s="118" t="str">
        <f t="shared" ca="1" si="206"/>
        <v/>
      </c>
    </row>
    <row r="1168" spans="88:102" hidden="1" x14ac:dyDescent="0.25">
      <c r="CJ1168" s="89">
        <f t="shared" ca="1" si="203"/>
        <v>45823</v>
      </c>
      <c r="CK1168" s="17" t="str">
        <f t="shared" ca="1" si="205"/>
        <v>Sun</v>
      </c>
      <c r="CL1168" s="118" cm="1">
        <f t="array" aca="1" ref="CL1168" ca="1">IFERROR(INDEX($BO$6:$BV$6, $BN$6, MATCH($CK1168, $BO$8:$BV$8, 0)), 0)</f>
        <v>0</v>
      </c>
      <c r="CN1168" s="150">
        <f t="shared" ca="1" si="199"/>
        <v>5</v>
      </c>
      <c r="CO1168" s="118">
        <f ca="1">SUMIF($CN$9:$CN1168, $CN1168, $CL$9:$CL$9)</f>
        <v>224.52864583333096</v>
      </c>
      <c r="CP1168" s="140" t="str">
        <f ca="1">IFERROR(INDEX('Current Jobs'!$W$11:$W$510, MATCH($CN1168, 'Current Jobs'!$T$11:$T$510, 0)), "")</f>
        <v/>
      </c>
      <c r="CQ1168" s="17" t="str">
        <f t="shared" ca="1" si="202"/>
        <v/>
      </c>
      <c r="CR1168" s="17" t="str">
        <f t="shared" ca="1" si="204"/>
        <v/>
      </c>
      <c r="CS1168" s="17" t="str">
        <f t="shared" ca="1" si="200"/>
        <v/>
      </c>
      <c r="CT1168" s="17" t="str">
        <f t="shared" ca="1" si="201"/>
        <v/>
      </c>
      <c r="CV1168" s="118" t="str" cm="1">
        <f t="array" aca="1" ref="CV1168" ca="1">IF($CN1168&gt;$CV$6, "", IFERROR(INDEX($BO$4:$BV$4, $BN$4, MATCH($CK1168, $BO$8:$BV$8, 0)), 0))</f>
        <v/>
      </c>
      <c r="CX1168" s="118" t="str">
        <f t="shared" ca="1" si="206"/>
        <v/>
      </c>
    </row>
    <row r="1169" spans="88:102" hidden="1" x14ac:dyDescent="0.25">
      <c r="CJ1169" s="89">
        <f t="shared" ca="1" si="203"/>
        <v>45824</v>
      </c>
      <c r="CK1169" s="17" t="str">
        <f t="shared" ca="1" si="205"/>
        <v>Mon</v>
      </c>
      <c r="CL1169" s="118" cm="1">
        <f t="array" aca="1" ref="CL1169" ca="1">IFERROR(INDEX($BO$6:$BV$6, $BN$6, MATCH($CK1169, $BO$8:$BV$8, 0)), 0)</f>
        <v>0.28385416666666663</v>
      </c>
      <c r="CN1169" s="150">
        <f t="shared" ref="CN1169:CN1232" ca="1" si="207">IF($CO1168&gt;=$CP1168, $CN1168+1, $CN1168)</f>
        <v>5</v>
      </c>
      <c r="CO1169" s="118">
        <f ca="1">SUMIF($CN$9:$CN1169, $CN1169, $CL$9:$CL$9)</f>
        <v>224.81249999999761</v>
      </c>
      <c r="CP1169" s="140" t="str">
        <f ca="1">IFERROR(INDEX('Current Jobs'!$W$11:$W$510, MATCH($CN1169, 'Current Jobs'!$T$11:$T$510, 0)), "")</f>
        <v/>
      </c>
      <c r="CQ1169" s="17" t="str">
        <f t="shared" ca="1" si="202"/>
        <v/>
      </c>
      <c r="CR1169" s="17" t="str">
        <f t="shared" ca="1" si="204"/>
        <v/>
      </c>
      <c r="CS1169" s="17" t="str">
        <f t="shared" ca="1" si="200"/>
        <v/>
      </c>
      <c r="CT1169" s="17" t="str">
        <f t="shared" ca="1" si="201"/>
        <v/>
      </c>
      <c r="CV1169" s="118" t="str" cm="1">
        <f t="array" aca="1" ref="CV1169" ca="1">IF($CN1169&gt;$CV$6, "", IFERROR(INDEX($BO$4:$BV$4, $BN$4, MATCH($CK1169, $BO$8:$BV$8, 0)), 0))</f>
        <v/>
      </c>
      <c r="CX1169" s="118" t="str">
        <f t="shared" ca="1" si="206"/>
        <v/>
      </c>
    </row>
    <row r="1170" spans="88:102" hidden="1" x14ac:dyDescent="0.25">
      <c r="CJ1170" s="89">
        <f t="shared" ca="1" si="203"/>
        <v>45825</v>
      </c>
      <c r="CK1170" s="17" t="str">
        <f t="shared" ca="1" si="205"/>
        <v>Tue</v>
      </c>
      <c r="CL1170" s="118" cm="1">
        <f t="array" aca="1" ref="CL1170" ca="1">IFERROR(INDEX($BO$6:$BV$6, $BN$6, MATCH($CK1170, $BO$8:$BV$8, 0)), 0)</f>
        <v>0.28385416666666663</v>
      </c>
      <c r="CN1170" s="150">
        <f t="shared" ca="1" si="207"/>
        <v>5</v>
      </c>
      <c r="CO1170" s="118">
        <f ca="1">SUMIF($CN$9:$CN1170, $CN1170, $CL$9:$CL$9)</f>
        <v>225.09635416666427</v>
      </c>
      <c r="CP1170" s="140" t="str">
        <f ca="1">IFERROR(INDEX('Current Jobs'!$W$11:$W$510, MATCH($CN1170, 'Current Jobs'!$T$11:$T$510, 0)), "")</f>
        <v/>
      </c>
      <c r="CQ1170" s="17" t="str">
        <f t="shared" ca="1" si="202"/>
        <v/>
      </c>
      <c r="CR1170" s="17" t="str">
        <f t="shared" ca="1" si="204"/>
        <v/>
      </c>
      <c r="CS1170" s="17" t="str">
        <f t="shared" ca="1" si="200"/>
        <v/>
      </c>
      <c r="CT1170" s="17" t="str">
        <f t="shared" ca="1" si="201"/>
        <v/>
      </c>
      <c r="CV1170" s="118" t="str" cm="1">
        <f t="array" aca="1" ref="CV1170" ca="1">IF($CN1170&gt;$CV$6, "", IFERROR(INDEX($BO$4:$BV$4, $BN$4, MATCH($CK1170, $BO$8:$BV$8, 0)), 0))</f>
        <v/>
      </c>
      <c r="CX1170" s="118" t="str">
        <f t="shared" ca="1" si="206"/>
        <v/>
      </c>
    </row>
    <row r="1171" spans="88:102" hidden="1" x14ac:dyDescent="0.25">
      <c r="CJ1171" s="89">
        <f t="shared" ca="1" si="203"/>
        <v>45826</v>
      </c>
      <c r="CK1171" s="17" t="str">
        <f t="shared" ca="1" si="205"/>
        <v>Wed</v>
      </c>
      <c r="CL1171" s="118" cm="1">
        <f t="array" aca="1" ref="CL1171" ca="1">IFERROR(INDEX($BO$6:$BV$6, $BN$6, MATCH($CK1171, $BO$8:$BV$8, 0)), 0)</f>
        <v>0.28385416666666663</v>
      </c>
      <c r="CN1171" s="150">
        <f t="shared" ca="1" si="207"/>
        <v>5</v>
      </c>
      <c r="CO1171" s="118">
        <f ca="1">SUMIF($CN$9:$CN1171, $CN1171, $CL$9:$CL$9)</f>
        <v>225.38020833333093</v>
      </c>
      <c r="CP1171" s="140" t="str">
        <f ca="1">IFERROR(INDEX('Current Jobs'!$W$11:$W$510, MATCH($CN1171, 'Current Jobs'!$T$11:$T$510, 0)), "")</f>
        <v/>
      </c>
      <c r="CQ1171" s="17" t="str">
        <f t="shared" ca="1" si="202"/>
        <v/>
      </c>
      <c r="CR1171" s="17" t="str">
        <f t="shared" ca="1" si="204"/>
        <v/>
      </c>
      <c r="CS1171" s="17" t="str">
        <f t="shared" ca="1" si="200"/>
        <v/>
      </c>
      <c r="CT1171" s="17" t="str">
        <f t="shared" ca="1" si="201"/>
        <v/>
      </c>
      <c r="CV1171" s="118" t="str" cm="1">
        <f t="array" aca="1" ref="CV1171" ca="1">IF($CN1171&gt;$CV$6, "", IFERROR(INDEX($BO$4:$BV$4, $BN$4, MATCH($CK1171, $BO$8:$BV$8, 0)), 0))</f>
        <v/>
      </c>
      <c r="CX1171" s="118" t="str">
        <f t="shared" ca="1" si="206"/>
        <v/>
      </c>
    </row>
    <row r="1172" spans="88:102" hidden="1" x14ac:dyDescent="0.25">
      <c r="CJ1172" s="89">
        <f t="shared" ca="1" si="203"/>
        <v>45827</v>
      </c>
      <c r="CK1172" s="17" t="str">
        <f t="shared" ca="1" si="205"/>
        <v>Thu</v>
      </c>
      <c r="CL1172" s="118" cm="1">
        <f t="array" aca="1" ref="CL1172" ca="1">IFERROR(INDEX($BO$6:$BV$6, $BN$6, MATCH($CK1172, $BO$8:$BV$8, 0)), 0)</f>
        <v>0.28385416666666663</v>
      </c>
      <c r="CN1172" s="150">
        <f t="shared" ca="1" si="207"/>
        <v>5</v>
      </c>
      <c r="CO1172" s="118">
        <f ca="1">SUMIF($CN$9:$CN1172, $CN1172, $CL$9:$CL$9)</f>
        <v>225.66406249999758</v>
      </c>
      <c r="CP1172" s="140" t="str">
        <f ca="1">IFERROR(INDEX('Current Jobs'!$W$11:$W$510, MATCH($CN1172, 'Current Jobs'!$T$11:$T$510, 0)), "")</f>
        <v/>
      </c>
      <c r="CQ1172" s="17" t="str">
        <f t="shared" ca="1" si="202"/>
        <v/>
      </c>
      <c r="CR1172" s="17" t="str">
        <f t="shared" ca="1" si="204"/>
        <v/>
      </c>
      <c r="CS1172" s="17" t="str">
        <f t="shared" ca="1" si="200"/>
        <v/>
      </c>
      <c r="CT1172" s="17" t="str">
        <f t="shared" ca="1" si="201"/>
        <v/>
      </c>
      <c r="CV1172" s="118" t="str" cm="1">
        <f t="array" aca="1" ref="CV1172" ca="1">IF($CN1172&gt;$CV$6, "", IFERROR(INDEX($BO$4:$BV$4, $BN$4, MATCH($CK1172, $BO$8:$BV$8, 0)), 0))</f>
        <v/>
      </c>
      <c r="CX1172" s="118" t="str">
        <f t="shared" ca="1" si="206"/>
        <v/>
      </c>
    </row>
    <row r="1173" spans="88:102" hidden="1" x14ac:dyDescent="0.25">
      <c r="CJ1173" s="89">
        <f t="shared" ca="1" si="203"/>
        <v>45828</v>
      </c>
      <c r="CK1173" s="17" t="str">
        <f t="shared" ca="1" si="205"/>
        <v>Fri</v>
      </c>
      <c r="CL1173" s="118" cm="1">
        <f t="array" aca="1" ref="CL1173" ca="1">IFERROR(INDEX($BO$6:$BV$6, $BN$6, MATCH($CK1173, $BO$8:$BV$8, 0)), 0)</f>
        <v>0.28385416666666663</v>
      </c>
      <c r="CN1173" s="150">
        <f t="shared" ca="1" si="207"/>
        <v>5</v>
      </c>
      <c r="CO1173" s="118">
        <f ca="1">SUMIF($CN$9:$CN1173, $CN1173, $CL$9:$CL$9)</f>
        <v>225.94791666666424</v>
      </c>
      <c r="CP1173" s="140" t="str">
        <f ca="1">IFERROR(INDEX('Current Jobs'!$W$11:$W$510, MATCH($CN1173, 'Current Jobs'!$T$11:$T$510, 0)), "")</f>
        <v/>
      </c>
      <c r="CQ1173" s="17" t="str">
        <f t="shared" ca="1" si="202"/>
        <v/>
      </c>
      <c r="CR1173" s="17" t="str">
        <f t="shared" ca="1" si="204"/>
        <v/>
      </c>
      <c r="CS1173" s="17" t="str">
        <f t="shared" ca="1" si="200"/>
        <v/>
      </c>
      <c r="CT1173" s="17" t="str">
        <f t="shared" ca="1" si="201"/>
        <v/>
      </c>
      <c r="CV1173" s="118" t="str" cm="1">
        <f t="array" aca="1" ref="CV1173" ca="1">IF($CN1173&gt;$CV$6, "", IFERROR(INDEX($BO$4:$BV$4, $BN$4, MATCH($CK1173, $BO$8:$BV$8, 0)), 0))</f>
        <v/>
      </c>
      <c r="CX1173" s="118" t="str">
        <f t="shared" ca="1" si="206"/>
        <v/>
      </c>
    </row>
    <row r="1174" spans="88:102" hidden="1" x14ac:dyDescent="0.25">
      <c r="CJ1174" s="89">
        <f t="shared" ca="1" si="203"/>
        <v>45829</v>
      </c>
      <c r="CK1174" s="17" t="str">
        <f t="shared" ca="1" si="205"/>
        <v>Sat</v>
      </c>
      <c r="CL1174" s="118" cm="1">
        <f t="array" aca="1" ref="CL1174" ca="1">IFERROR(INDEX($BO$6:$BV$6, $BN$6, MATCH($CK1174, $BO$8:$BV$8, 0)), 0)</f>
        <v>0</v>
      </c>
      <c r="CN1174" s="150">
        <f t="shared" ca="1" si="207"/>
        <v>5</v>
      </c>
      <c r="CO1174" s="118">
        <f ca="1">SUMIF($CN$9:$CN1174, $CN1174, $CL$9:$CL$9)</f>
        <v>225.94791666666424</v>
      </c>
      <c r="CP1174" s="140" t="str">
        <f ca="1">IFERROR(INDEX('Current Jobs'!$W$11:$W$510, MATCH($CN1174, 'Current Jobs'!$T$11:$T$510, 0)), "")</f>
        <v/>
      </c>
      <c r="CQ1174" s="17" t="str">
        <f t="shared" ca="1" si="202"/>
        <v/>
      </c>
      <c r="CR1174" s="17" t="str">
        <f t="shared" ca="1" si="204"/>
        <v/>
      </c>
      <c r="CS1174" s="17" t="str">
        <f t="shared" ca="1" si="200"/>
        <v/>
      </c>
      <c r="CT1174" s="17" t="str">
        <f t="shared" ca="1" si="201"/>
        <v/>
      </c>
      <c r="CV1174" s="118" t="str" cm="1">
        <f t="array" aca="1" ref="CV1174" ca="1">IF($CN1174&gt;$CV$6, "", IFERROR(INDEX($BO$4:$BV$4, $BN$4, MATCH($CK1174, $BO$8:$BV$8, 0)), 0))</f>
        <v/>
      </c>
      <c r="CX1174" s="118" t="str">
        <f t="shared" ca="1" si="206"/>
        <v/>
      </c>
    </row>
    <row r="1175" spans="88:102" hidden="1" x14ac:dyDescent="0.25">
      <c r="CJ1175" s="89">
        <f t="shared" ca="1" si="203"/>
        <v>45830</v>
      </c>
      <c r="CK1175" s="17" t="str">
        <f t="shared" ca="1" si="205"/>
        <v>Sun</v>
      </c>
      <c r="CL1175" s="118" cm="1">
        <f t="array" aca="1" ref="CL1175" ca="1">IFERROR(INDEX($BO$6:$BV$6, $BN$6, MATCH($CK1175, $BO$8:$BV$8, 0)), 0)</f>
        <v>0</v>
      </c>
      <c r="CN1175" s="150">
        <f t="shared" ca="1" si="207"/>
        <v>5</v>
      </c>
      <c r="CO1175" s="118">
        <f ca="1">SUMIF($CN$9:$CN1175, $CN1175, $CL$9:$CL$9)</f>
        <v>225.94791666666424</v>
      </c>
      <c r="CP1175" s="140" t="str">
        <f ca="1">IFERROR(INDEX('Current Jobs'!$W$11:$W$510, MATCH($CN1175, 'Current Jobs'!$T$11:$T$510, 0)), "")</f>
        <v/>
      </c>
      <c r="CQ1175" s="17" t="str">
        <f t="shared" ca="1" si="202"/>
        <v/>
      </c>
      <c r="CR1175" s="17" t="str">
        <f t="shared" ca="1" si="204"/>
        <v/>
      </c>
      <c r="CS1175" s="17" t="str">
        <f t="shared" ca="1" si="200"/>
        <v/>
      </c>
      <c r="CT1175" s="17" t="str">
        <f t="shared" ca="1" si="201"/>
        <v/>
      </c>
      <c r="CV1175" s="118" t="str" cm="1">
        <f t="array" aca="1" ref="CV1175" ca="1">IF($CN1175&gt;$CV$6, "", IFERROR(INDEX($BO$4:$BV$4, $BN$4, MATCH($CK1175, $BO$8:$BV$8, 0)), 0))</f>
        <v/>
      </c>
      <c r="CX1175" s="118" t="str">
        <f t="shared" ca="1" si="206"/>
        <v/>
      </c>
    </row>
    <row r="1176" spans="88:102" hidden="1" x14ac:dyDescent="0.25">
      <c r="CJ1176" s="89">
        <f t="shared" ca="1" si="203"/>
        <v>45831</v>
      </c>
      <c r="CK1176" s="17" t="str">
        <f t="shared" ca="1" si="205"/>
        <v>Mon</v>
      </c>
      <c r="CL1176" s="118" cm="1">
        <f t="array" aca="1" ref="CL1176" ca="1">IFERROR(INDEX($BO$6:$BV$6, $BN$6, MATCH($CK1176, $BO$8:$BV$8, 0)), 0)</f>
        <v>0.28385416666666663</v>
      </c>
      <c r="CN1176" s="150">
        <f t="shared" ca="1" si="207"/>
        <v>5</v>
      </c>
      <c r="CO1176" s="118">
        <f ca="1">SUMIF($CN$9:$CN1176, $CN1176, $CL$9:$CL$9)</f>
        <v>226.2317708333309</v>
      </c>
      <c r="CP1176" s="140" t="str">
        <f ca="1">IFERROR(INDEX('Current Jobs'!$W$11:$W$510, MATCH($CN1176, 'Current Jobs'!$T$11:$T$510, 0)), "")</f>
        <v/>
      </c>
      <c r="CQ1176" s="17" t="str">
        <f t="shared" ca="1" si="202"/>
        <v/>
      </c>
      <c r="CR1176" s="17" t="str">
        <f t="shared" ca="1" si="204"/>
        <v/>
      </c>
      <c r="CS1176" s="17" t="str">
        <f t="shared" ca="1" si="200"/>
        <v/>
      </c>
      <c r="CT1176" s="17" t="str">
        <f t="shared" ca="1" si="201"/>
        <v/>
      </c>
      <c r="CV1176" s="118" t="str" cm="1">
        <f t="array" aca="1" ref="CV1176" ca="1">IF($CN1176&gt;$CV$6, "", IFERROR(INDEX($BO$4:$BV$4, $BN$4, MATCH($CK1176, $BO$8:$BV$8, 0)), 0))</f>
        <v/>
      </c>
      <c r="CX1176" s="118" t="str">
        <f t="shared" ca="1" si="206"/>
        <v/>
      </c>
    </row>
    <row r="1177" spans="88:102" hidden="1" x14ac:dyDescent="0.25">
      <c r="CJ1177" s="89">
        <f t="shared" ca="1" si="203"/>
        <v>45832</v>
      </c>
      <c r="CK1177" s="17" t="str">
        <f t="shared" ca="1" si="205"/>
        <v>Tue</v>
      </c>
      <c r="CL1177" s="118" cm="1">
        <f t="array" aca="1" ref="CL1177" ca="1">IFERROR(INDEX($BO$6:$BV$6, $BN$6, MATCH($CK1177, $BO$8:$BV$8, 0)), 0)</f>
        <v>0.28385416666666663</v>
      </c>
      <c r="CN1177" s="150">
        <f t="shared" ca="1" si="207"/>
        <v>5</v>
      </c>
      <c r="CO1177" s="118">
        <f ca="1">SUMIF($CN$9:$CN1177, $CN1177, $CL$9:$CL$9)</f>
        <v>226.51562499999756</v>
      </c>
      <c r="CP1177" s="140" t="str">
        <f ca="1">IFERROR(INDEX('Current Jobs'!$W$11:$W$510, MATCH($CN1177, 'Current Jobs'!$T$11:$T$510, 0)), "")</f>
        <v/>
      </c>
      <c r="CQ1177" s="17" t="str">
        <f t="shared" ca="1" si="202"/>
        <v/>
      </c>
      <c r="CR1177" s="17" t="str">
        <f t="shared" ca="1" si="204"/>
        <v/>
      </c>
      <c r="CS1177" s="17" t="str">
        <f t="shared" ca="1" si="200"/>
        <v/>
      </c>
      <c r="CT1177" s="17" t="str">
        <f t="shared" ca="1" si="201"/>
        <v/>
      </c>
      <c r="CV1177" s="118" t="str" cm="1">
        <f t="array" aca="1" ref="CV1177" ca="1">IF($CN1177&gt;$CV$6, "", IFERROR(INDEX($BO$4:$BV$4, $BN$4, MATCH($CK1177, $BO$8:$BV$8, 0)), 0))</f>
        <v/>
      </c>
      <c r="CX1177" s="118" t="str">
        <f t="shared" ca="1" si="206"/>
        <v/>
      </c>
    </row>
    <row r="1178" spans="88:102" hidden="1" x14ac:dyDescent="0.25">
      <c r="CJ1178" s="89">
        <f t="shared" ca="1" si="203"/>
        <v>45833</v>
      </c>
      <c r="CK1178" s="17" t="str">
        <f t="shared" ca="1" si="205"/>
        <v>Wed</v>
      </c>
      <c r="CL1178" s="118" cm="1">
        <f t="array" aca="1" ref="CL1178" ca="1">IFERROR(INDEX($BO$6:$BV$6, $BN$6, MATCH($CK1178, $BO$8:$BV$8, 0)), 0)</f>
        <v>0.28385416666666663</v>
      </c>
      <c r="CN1178" s="150">
        <f t="shared" ca="1" si="207"/>
        <v>5</v>
      </c>
      <c r="CO1178" s="118">
        <f ca="1">SUMIF($CN$9:$CN1178, $CN1178, $CL$9:$CL$9)</f>
        <v>226.79947916666421</v>
      </c>
      <c r="CP1178" s="140" t="str">
        <f ca="1">IFERROR(INDEX('Current Jobs'!$W$11:$W$510, MATCH($CN1178, 'Current Jobs'!$T$11:$T$510, 0)), "")</f>
        <v/>
      </c>
      <c r="CQ1178" s="17" t="str">
        <f t="shared" ca="1" si="202"/>
        <v/>
      </c>
      <c r="CR1178" s="17" t="str">
        <f t="shared" ca="1" si="204"/>
        <v/>
      </c>
      <c r="CS1178" s="17" t="str">
        <f t="shared" ca="1" si="200"/>
        <v/>
      </c>
      <c r="CT1178" s="17" t="str">
        <f t="shared" ca="1" si="201"/>
        <v/>
      </c>
      <c r="CV1178" s="118" t="str" cm="1">
        <f t="array" aca="1" ref="CV1178" ca="1">IF($CN1178&gt;$CV$6, "", IFERROR(INDEX($BO$4:$BV$4, $BN$4, MATCH($CK1178, $BO$8:$BV$8, 0)), 0))</f>
        <v/>
      </c>
      <c r="CX1178" s="118" t="str">
        <f t="shared" ca="1" si="206"/>
        <v/>
      </c>
    </row>
    <row r="1179" spans="88:102" hidden="1" x14ac:dyDescent="0.25">
      <c r="CJ1179" s="89">
        <f t="shared" ca="1" si="203"/>
        <v>45834</v>
      </c>
      <c r="CK1179" s="17" t="str">
        <f t="shared" ca="1" si="205"/>
        <v>Thu</v>
      </c>
      <c r="CL1179" s="118" cm="1">
        <f t="array" aca="1" ref="CL1179" ca="1">IFERROR(INDEX($BO$6:$BV$6, $BN$6, MATCH($CK1179, $BO$8:$BV$8, 0)), 0)</f>
        <v>0.28385416666666663</v>
      </c>
      <c r="CN1179" s="150">
        <f t="shared" ca="1" si="207"/>
        <v>5</v>
      </c>
      <c r="CO1179" s="118">
        <f ca="1">SUMIF($CN$9:$CN1179, $CN1179, $CL$9:$CL$9)</f>
        <v>227.08333333333087</v>
      </c>
      <c r="CP1179" s="140" t="str">
        <f ca="1">IFERROR(INDEX('Current Jobs'!$W$11:$W$510, MATCH($CN1179, 'Current Jobs'!$T$11:$T$510, 0)), "")</f>
        <v/>
      </c>
      <c r="CQ1179" s="17" t="str">
        <f t="shared" ca="1" si="202"/>
        <v/>
      </c>
      <c r="CR1179" s="17" t="str">
        <f t="shared" ca="1" si="204"/>
        <v/>
      </c>
      <c r="CS1179" s="17" t="str">
        <f t="shared" ca="1" si="200"/>
        <v/>
      </c>
      <c r="CT1179" s="17" t="str">
        <f t="shared" ca="1" si="201"/>
        <v/>
      </c>
      <c r="CV1179" s="118" t="str" cm="1">
        <f t="array" aca="1" ref="CV1179" ca="1">IF($CN1179&gt;$CV$6, "", IFERROR(INDEX($BO$4:$BV$4, $BN$4, MATCH($CK1179, $BO$8:$BV$8, 0)), 0))</f>
        <v/>
      </c>
      <c r="CX1179" s="118" t="str">
        <f t="shared" ca="1" si="206"/>
        <v/>
      </c>
    </row>
    <row r="1180" spans="88:102" hidden="1" x14ac:dyDescent="0.25">
      <c r="CJ1180" s="89">
        <f t="shared" ca="1" si="203"/>
        <v>45835</v>
      </c>
      <c r="CK1180" s="17" t="str">
        <f t="shared" ca="1" si="205"/>
        <v>Fri</v>
      </c>
      <c r="CL1180" s="118" cm="1">
        <f t="array" aca="1" ref="CL1180" ca="1">IFERROR(INDEX($BO$6:$BV$6, $BN$6, MATCH($CK1180, $BO$8:$BV$8, 0)), 0)</f>
        <v>0.28385416666666663</v>
      </c>
      <c r="CN1180" s="150">
        <f t="shared" ca="1" si="207"/>
        <v>5</v>
      </c>
      <c r="CO1180" s="118">
        <f ca="1">SUMIF($CN$9:$CN1180, $CN1180, $CL$9:$CL$9)</f>
        <v>227.36718749999753</v>
      </c>
      <c r="CP1180" s="140" t="str">
        <f ca="1">IFERROR(INDEX('Current Jobs'!$W$11:$W$510, MATCH($CN1180, 'Current Jobs'!$T$11:$T$510, 0)), "")</f>
        <v/>
      </c>
      <c r="CQ1180" s="17" t="str">
        <f t="shared" ca="1" si="202"/>
        <v/>
      </c>
      <c r="CR1180" s="17" t="str">
        <f t="shared" ca="1" si="204"/>
        <v/>
      </c>
      <c r="CS1180" s="17" t="str">
        <f t="shared" ca="1" si="200"/>
        <v/>
      </c>
      <c r="CT1180" s="17" t="str">
        <f t="shared" ca="1" si="201"/>
        <v/>
      </c>
      <c r="CV1180" s="118" t="str" cm="1">
        <f t="array" aca="1" ref="CV1180" ca="1">IF($CN1180&gt;$CV$6, "", IFERROR(INDEX($BO$4:$BV$4, $BN$4, MATCH($CK1180, $BO$8:$BV$8, 0)), 0))</f>
        <v/>
      </c>
      <c r="CX1180" s="118" t="str">
        <f t="shared" ca="1" si="206"/>
        <v/>
      </c>
    </row>
    <row r="1181" spans="88:102" hidden="1" x14ac:dyDescent="0.25">
      <c r="CJ1181" s="89">
        <f t="shared" ca="1" si="203"/>
        <v>45836</v>
      </c>
      <c r="CK1181" s="17" t="str">
        <f t="shared" ca="1" si="205"/>
        <v>Sat</v>
      </c>
      <c r="CL1181" s="118" cm="1">
        <f t="array" aca="1" ref="CL1181" ca="1">IFERROR(INDEX($BO$6:$BV$6, $BN$6, MATCH($CK1181, $BO$8:$BV$8, 0)), 0)</f>
        <v>0</v>
      </c>
      <c r="CN1181" s="150">
        <f t="shared" ca="1" si="207"/>
        <v>5</v>
      </c>
      <c r="CO1181" s="118">
        <f ca="1">SUMIF($CN$9:$CN1181, $CN1181, $CL$9:$CL$9)</f>
        <v>227.36718749999753</v>
      </c>
      <c r="CP1181" s="140" t="str">
        <f ca="1">IFERROR(INDEX('Current Jobs'!$W$11:$W$510, MATCH($CN1181, 'Current Jobs'!$T$11:$T$510, 0)), "")</f>
        <v/>
      </c>
      <c r="CQ1181" s="17" t="str">
        <f t="shared" ca="1" si="202"/>
        <v/>
      </c>
      <c r="CR1181" s="17" t="str">
        <f t="shared" ca="1" si="204"/>
        <v/>
      </c>
      <c r="CS1181" s="17" t="str">
        <f t="shared" ca="1" si="200"/>
        <v/>
      </c>
      <c r="CT1181" s="17" t="str">
        <f t="shared" ca="1" si="201"/>
        <v/>
      </c>
      <c r="CV1181" s="118" t="str" cm="1">
        <f t="array" aca="1" ref="CV1181" ca="1">IF($CN1181&gt;$CV$6, "", IFERROR(INDEX($BO$4:$BV$4, $BN$4, MATCH($CK1181, $BO$8:$BV$8, 0)), 0))</f>
        <v/>
      </c>
      <c r="CX1181" s="118" t="str">
        <f t="shared" ca="1" si="206"/>
        <v/>
      </c>
    </row>
    <row r="1182" spans="88:102" hidden="1" x14ac:dyDescent="0.25">
      <c r="CJ1182" s="89">
        <f t="shared" ca="1" si="203"/>
        <v>45837</v>
      </c>
      <c r="CK1182" s="17" t="str">
        <f t="shared" ca="1" si="205"/>
        <v>Sun</v>
      </c>
      <c r="CL1182" s="118" cm="1">
        <f t="array" aca="1" ref="CL1182" ca="1">IFERROR(INDEX($BO$6:$BV$6, $BN$6, MATCH($CK1182, $BO$8:$BV$8, 0)), 0)</f>
        <v>0</v>
      </c>
      <c r="CN1182" s="150">
        <f t="shared" ca="1" si="207"/>
        <v>5</v>
      </c>
      <c r="CO1182" s="118">
        <f ca="1">SUMIF($CN$9:$CN1182, $CN1182, $CL$9:$CL$9)</f>
        <v>227.36718749999753</v>
      </c>
      <c r="CP1182" s="140" t="str">
        <f ca="1">IFERROR(INDEX('Current Jobs'!$W$11:$W$510, MATCH($CN1182, 'Current Jobs'!$T$11:$T$510, 0)), "")</f>
        <v/>
      </c>
      <c r="CQ1182" s="17" t="str">
        <f t="shared" ca="1" si="202"/>
        <v/>
      </c>
      <c r="CR1182" s="17" t="str">
        <f t="shared" ca="1" si="204"/>
        <v/>
      </c>
      <c r="CS1182" s="17" t="str">
        <f t="shared" ca="1" si="200"/>
        <v/>
      </c>
      <c r="CT1182" s="17" t="str">
        <f t="shared" ca="1" si="201"/>
        <v/>
      </c>
      <c r="CV1182" s="118" t="str" cm="1">
        <f t="array" aca="1" ref="CV1182" ca="1">IF($CN1182&gt;$CV$6, "", IFERROR(INDEX($BO$4:$BV$4, $BN$4, MATCH($CK1182, $BO$8:$BV$8, 0)), 0))</f>
        <v/>
      </c>
      <c r="CX1182" s="118" t="str">
        <f t="shared" ca="1" si="206"/>
        <v/>
      </c>
    </row>
    <row r="1183" spans="88:102" hidden="1" x14ac:dyDescent="0.25">
      <c r="CJ1183" s="89">
        <f t="shared" ca="1" si="203"/>
        <v>45838</v>
      </c>
      <c r="CK1183" s="17" t="str">
        <f t="shared" ca="1" si="205"/>
        <v>Mon</v>
      </c>
      <c r="CL1183" s="118" cm="1">
        <f t="array" aca="1" ref="CL1183" ca="1">IFERROR(INDEX($BO$6:$BV$6, $BN$6, MATCH($CK1183, $BO$8:$BV$8, 0)), 0)</f>
        <v>0.28385416666666663</v>
      </c>
      <c r="CN1183" s="150">
        <f t="shared" ca="1" si="207"/>
        <v>5</v>
      </c>
      <c r="CO1183" s="118">
        <f ca="1">SUMIF($CN$9:$CN1183, $CN1183, $CL$9:$CL$9)</f>
        <v>227.65104166666418</v>
      </c>
      <c r="CP1183" s="140" t="str">
        <f ca="1">IFERROR(INDEX('Current Jobs'!$W$11:$W$510, MATCH($CN1183, 'Current Jobs'!$T$11:$T$510, 0)), "")</f>
        <v/>
      </c>
      <c r="CQ1183" s="17" t="str">
        <f t="shared" ca="1" si="202"/>
        <v/>
      </c>
      <c r="CR1183" s="17" t="str">
        <f t="shared" ca="1" si="204"/>
        <v/>
      </c>
      <c r="CS1183" s="17" t="str">
        <f t="shared" ca="1" si="200"/>
        <v/>
      </c>
      <c r="CT1183" s="17" t="str">
        <f t="shared" ca="1" si="201"/>
        <v/>
      </c>
      <c r="CV1183" s="118" t="str" cm="1">
        <f t="array" aca="1" ref="CV1183" ca="1">IF($CN1183&gt;$CV$6, "", IFERROR(INDEX($BO$4:$BV$4, $BN$4, MATCH($CK1183, $BO$8:$BV$8, 0)), 0))</f>
        <v/>
      </c>
      <c r="CX1183" s="118" t="str">
        <f t="shared" ca="1" si="206"/>
        <v/>
      </c>
    </row>
    <row r="1184" spans="88:102" hidden="1" x14ac:dyDescent="0.25">
      <c r="CJ1184" s="89">
        <f t="shared" ca="1" si="203"/>
        <v>45839</v>
      </c>
      <c r="CK1184" s="17" t="str">
        <f t="shared" ca="1" si="205"/>
        <v>Tue</v>
      </c>
      <c r="CL1184" s="118" cm="1">
        <f t="array" aca="1" ref="CL1184" ca="1">IFERROR(INDEX($BO$6:$BV$6, $BN$6, MATCH($CK1184, $BO$8:$BV$8, 0)), 0)</f>
        <v>0.28385416666666663</v>
      </c>
      <c r="CN1184" s="150">
        <f t="shared" ca="1" si="207"/>
        <v>5</v>
      </c>
      <c r="CO1184" s="118">
        <f ca="1">SUMIF($CN$9:$CN1184, $CN1184, $CL$9:$CL$9)</f>
        <v>227.93489583333084</v>
      </c>
      <c r="CP1184" s="140" t="str">
        <f ca="1">IFERROR(INDEX('Current Jobs'!$W$11:$W$510, MATCH($CN1184, 'Current Jobs'!$T$11:$T$510, 0)), "")</f>
        <v/>
      </c>
      <c r="CQ1184" s="17" t="str">
        <f t="shared" ca="1" si="202"/>
        <v/>
      </c>
      <c r="CR1184" s="17" t="str">
        <f t="shared" ca="1" si="204"/>
        <v/>
      </c>
      <c r="CS1184" s="17" t="str">
        <f t="shared" ca="1" si="200"/>
        <v/>
      </c>
      <c r="CT1184" s="17" t="str">
        <f t="shared" ca="1" si="201"/>
        <v/>
      </c>
      <c r="CV1184" s="118" t="str" cm="1">
        <f t="array" aca="1" ref="CV1184" ca="1">IF($CN1184&gt;$CV$6, "", IFERROR(INDEX($BO$4:$BV$4, $BN$4, MATCH($CK1184, $BO$8:$BV$8, 0)), 0))</f>
        <v/>
      </c>
      <c r="CX1184" s="118" t="str">
        <f t="shared" ca="1" si="206"/>
        <v/>
      </c>
    </row>
    <row r="1185" spans="88:102" hidden="1" x14ac:dyDescent="0.25">
      <c r="CJ1185" s="89">
        <f t="shared" ca="1" si="203"/>
        <v>45840</v>
      </c>
      <c r="CK1185" s="17" t="str">
        <f t="shared" ca="1" si="205"/>
        <v>Wed</v>
      </c>
      <c r="CL1185" s="118" cm="1">
        <f t="array" aca="1" ref="CL1185" ca="1">IFERROR(INDEX($BO$6:$BV$6, $BN$6, MATCH($CK1185, $BO$8:$BV$8, 0)), 0)</f>
        <v>0.28385416666666663</v>
      </c>
      <c r="CN1185" s="150">
        <f t="shared" ca="1" si="207"/>
        <v>5</v>
      </c>
      <c r="CO1185" s="118">
        <f ca="1">SUMIF($CN$9:$CN1185, $CN1185, $CL$9:$CL$9)</f>
        <v>228.2187499999975</v>
      </c>
      <c r="CP1185" s="140" t="str">
        <f ca="1">IFERROR(INDEX('Current Jobs'!$W$11:$W$510, MATCH($CN1185, 'Current Jobs'!$T$11:$T$510, 0)), "")</f>
        <v/>
      </c>
      <c r="CQ1185" s="17" t="str">
        <f t="shared" ca="1" si="202"/>
        <v/>
      </c>
      <c r="CR1185" s="17" t="str">
        <f t="shared" ca="1" si="204"/>
        <v/>
      </c>
      <c r="CS1185" s="17" t="str">
        <f t="shared" ca="1" si="200"/>
        <v/>
      </c>
      <c r="CT1185" s="17" t="str">
        <f t="shared" ca="1" si="201"/>
        <v/>
      </c>
      <c r="CV1185" s="118" t="str" cm="1">
        <f t="array" aca="1" ref="CV1185" ca="1">IF($CN1185&gt;$CV$6, "", IFERROR(INDEX($BO$4:$BV$4, $BN$4, MATCH($CK1185, $BO$8:$BV$8, 0)), 0))</f>
        <v/>
      </c>
      <c r="CX1185" s="118" t="str">
        <f t="shared" ca="1" si="206"/>
        <v/>
      </c>
    </row>
    <row r="1186" spans="88:102" hidden="1" x14ac:dyDescent="0.25">
      <c r="CJ1186" s="89">
        <f t="shared" ca="1" si="203"/>
        <v>45841</v>
      </c>
      <c r="CK1186" s="17" t="str">
        <f t="shared" ca="1" si="205"/>
        <v>Thu</v>
      </c>
      <c r="CL1186" s="118" cm="1">
        <f t="array" aca="1" ref="CL1186" ca="1">IFERROR(INDEX($BO$6:$BV$6, $BN$6, MATCH($CK1186, $BO$8:$BV$8, 0)), 0)</f>
        <v>0.28385416666666663</v>
      </c>
      <c r="CN1186" s="150">
        <f t="shared" ca="1" si="207"/>
        <v>5</v>
      </c>
      <c r="CO1186" s="118">
        <f ca="1">SUMIF($CN$9:$CN1186, $CN1186, $CL$9:$CL$9)</f>
        <v>228.50260416666416</v>
      </c>
      <c r="CP1186" s="140" t="str">
        <f ca="1">IFERROR(INDEX('Current Jobs'!$W$11:$W$510, MATCH($CN1186, 'Current Jobs'!$T$11:$T$510, 0)), "")</f>
        <v/>
      </c>
      <c r="CQ1186" s="17" t="str">
        <f t="shared" ca="1" si="202"/>
        <v/>
      </c>
      <c r="CR1186" s="17" t="str">
        <f t="shared" ca="1" si="204"/>
        <v/>
      </c>
      <c r="CS1186" s="17" t="str">
        <f t="shared" ca="1" si="200"/>
        <v/>
      </c>
      <c r="CT1186" s="17" t="str">
        <f t="shared" ca="1" si="201"/>
        <v/>
      </c>
      <c r="CV1186" s="118" t="str" cm="1">
        <f t="array" aca="1" ref="CV1186" ca="1">IF($CN1186&gt;$CV$6, "", IFERROR(INDEX($BO$4:$BV$4, $BN$4, MATCH($CK1186, $BO$8:$BV$8, 0)), 0))</f>
        <v/>
      </c>
      <c r="CX1186" s="118" t="str">
        <f t="shared" ca="1" si="206"/>
        <v/>
      </c>
    </row>
    <row r="1187" spans="88:102" hidden="1" x14ac:dyDescent="0.25">
      <c r="CJ1187" s="89">
        <f t="shared" ca="1" si="203"/>
        <v>45842</v>
      </c>
      <c r="CK1187" s="17" t="str">
        <f t="shared" ca="1" si="205"/>
        <v>Fri</v>
      </c>
      <c r="CL1187" s="118" cm="1">
        <f t="array" aca="1" ref="CL1187" ca="1">IFERROR(INDEX($BO$6:$BV$6, $BN$6, MATCH($CK1187, $BO$8:$BV$8, 0)), 0)</f>
        <v>0.28385416666666663</v>
      </c>
      <c r="CN1187" s="150">
        <f t="shared" ca="1" si="207"/>
        <v>5</v>
      </c>
      <c r="CO1187" s="118">
        <f ca="1">SUMIF($CN$9:$CN1187, $CN1187, $CL$9:$CL$9)</f>
        <v>228.78645833333081</v>
      </c>
      <c r="CP1187" s="140" t="str">
        <f ca="1">IFERROR(INDEX('Current Jobs'!$W$11:$W$510, MATCH($CN1187, 'Current Jobs'!$T$11:$T$510, 0)), "")</f>
        <v/>
      </c>
      <c r="CQ1187" s="17" t="str">
        <f t="shared" ca="1" si="202"/>
        <v/>
      </c>
      <c r="CR1187" s="17" t="str">
        <f t="shared" ca="1" si="204"/>
        <v/>
      </c>
      <c r="CS1187" s="17" t="str">
        <f t="shared" ref="CS1187:CS1250" ca="1" si="208">IF(CQ1187="", "", CONCATENATE($CN1187, " - ", CQ1187))</f>
        <v/>
      </c>
      <c r="CT1187" s="17" t="str">
        <f t="shared" ref="CT1187:CT1250" ca="1" si="209">IF(CR1187="", "", CONCATENATE($CN1187, " - ", CR1187))</f>
        <v/>
      </c>
      <c r="CV1187" s="118" t="str" cm="1">
        <f t="array" aca="1" ref="CV1187" ca="1">IF($CN1187&gt;$CV$6, "", IFERROR(INDEX($BO$4:$BV$4, $BN$4, MATCH($CK1187, $BO$8:$BV$8, 0)), 0))</f>
        <v/>
      </c>
      <c r="CX1187" s="118" t="str">
        <f t="shared" ca="1" si="206"/>
        <v/>
      </c>
    </row>
    <row r="1188" spans="88:102" hidden="1" x14ac:dyDescent="0.25">
      <c r="CJ1188" s="89">
        <f t="shared" ca="1" si="203"/>
        <v>45843</v>
      </c>
      <c r="CK1188" s="17" t="str">
        <f t="shared" ca="1" si="205"/>
        <v>Sat</v>
      </c>
      <c r="CL1188" s="118" cm="1">
        <f t="array" aca="1" ref="CL1188" ca="1">IFERROR(INDEX($BO$6:$BV$6, $BN$6, MATCH($CK1188, $BO$8:$BV$8, 0)), 0)</f>
        <v>0</v>
      </c>
      <c r="CN1188" s="150">
        <f t="shared" ca="1" si="207"/>
        <v>5</v>
      </c>
      <c r="CO1188" s="118">
        <f ca="1">SUMIF($CN$9:$CN1188, $CN1188, $CL$9:$CL$9)</f>
        <v>228.78645833333081</v>
      </c>
      <c r="CP1188" s="140" t="str">
        <f ca="1">IFERROR(INDEX('Current Jobs'!$W$11:$W$510, MATCH($CN1188, 'Current Jobs'!$T$11:$T$510, 0)), "")</f>
        <v/>
      </c>
      <c r="CQ1188" s="17" t="str">
        <f t="shared" ca="1" si="202"/>
        <v/>
      </c>
      <c r="CR1188" s="17" t="str">
        <f t="shared" ca="1" si="204"/>
        <v/>
      </c>
      <c r="CS1188" s="17" t="str">
        <f t="shared" ca="1" si="208"/>
        <v/>
      </c>
      <c r="CT1188" s="17" t="str">
        <f t="shared" ca="1" si="209"/>
        <v/>
      </c>
      <c r="CV1188" s="118" t="str" cm="1">
        <f t="array" aca="1" ref="CV1188" ca="1">IF($CN1188&gt;$CV$6, "", IFERROR(INDEX($BO$4:$BV$4, $BN$4, MATCH($CK1188, $BO$8:$BV$8, 0)), 0))</f>
        <v/>
      </c>
      <c r="CX1188" s="118" t="str">
        <f t="shared" ca="1" si="206"/>
        <v/>
      </c>
    </row>
    <row r="1189" spans="88:102" hidden="1" x14ac:dyDescent="0.25">
      <c r="CJ1189" s="89">
        <f t="shared" ca="1" si="203"/>
        <v>45844</v>
      </c>
      <c r="CK1189" s="17" t="str">
        <f t="shared" ca="1" si="205"/>
        <v>Sun</v>
      </c>
      <c r="CL1189" s="118" cm="1">
        <f t="array" aca="1" ref="CL1189" ca="1">IFERROR(INDEX($BO$6:$BV$6, $BN$6, MATCH($CK1189, $BO$8:$BV$8, 0)), 0)</f>
        <v>0</v>
      </c>
      <c r="CN1189" s="150">
        <f t="shared" ca="1" si="207"/>
        <v>5</v>
      </c>
      <c r="CO1189" s="118">
        <f ca="1">SUMIF($CN$9:$CN1189, $CN1189, $CL$9:$CL$9)</f>
        <v>228.78645833333081</v>
      </c>
      <c r="CP1189" s="140" t="str">
        <f ca="1">IFERROR(INDEX('Current Jobs'!$W$11:$W$510, MATCH($CN1189, 'Current Jobs'!$T$11:$T$510, 0)), "")</f>
        <v/>
      </c>
      <c r="CQ1189" s="17" t="str">
        <f t="shared" ca="1" si="202"/>
        <v/>
      </c>
      <c r="CR1189" s="17" t="str">
        <f t="shared" ca="1" si="204"/>
        <v/>
      </c>
      <c r="CS1189" s="17" t="str">
        <f t="shared" ca="1" si="208"/>
        <v/>
      </c>
      <c r="CT1189" s="17" t="str">
        <f t="shared" ca="1" si="209"/>
        <v/>
      </c>
      <c r="CV1189" s="118" t="str" cm="1">
        <f t="array" aca="1" ref="CV1189" ca="1">IF($CN1189&gt;$CV$6, "", IFERROR(INDEX($BO$4:$BV$4, $BN$4, MATCH($CK1189, $BO$8:$BV$8, 0)), 0))</f>
        <v/>
      </c>
      <c r="CX1189" s="118" t="str">
        <f t="shared" ca="1" si="206"/>
        <v/>
      </c>
    </row>
    <row r="1190" spans="88:102" hidden="1" x14ac:dyDescent="0.25">
      <c r="CJ1190" s="89">
        <f t="shared" ca="1" si="203"/>
        <v>45845</v>
      </c>
      <c r="CK1190" s="17" t="str">
        <f t="shared" ca="1" si="205"/>
        <v>Mon</v>
      </c>
      <c r="CL1190" s="118" cm="1">
        <f t="array" aca="1" ref="CL1190" ca="1">IFERROR(INDEX($BO$6:$BV$6, $BN$6, MATCH($CK1190, $BO$8:$BV$8, 0)), 0)</f>
        <v>0.28385416666666663</v>
      </c>
      <c r="CN1190" s="150">
        <f t="shared" ca="1" si="207"/>
        <v>5</v>
      </c>
      <c r="CO1190" s="118">
        <f ca="1">SUMIF($CN$9:$CN1190, $CN1190, $CL$9:$CL$9)</f>
        <v>229.07031249999747</v>
      </c>
      <c r="CP1190" s="140" t="str">
        <f ca="1">IFERROR(INDEX('Current Jobs'!$W$11:$W$510, MATCH($CN1190, 'Current Jobs'!$T$11:$T$510, 0)), "")</f>
        <v/>
      </c>
      <c r="CQ1190" s="17" t="str">
        <f t="shared" ca="1" si="202"/>
        <v/>
      </c>
      <c r="CR1190" s="17" t="str">
        <f t="shared" ca="1" si="204"/>
        <v/>
      </c>
      <c r="CS1190" s="17" t="str">
        <f t="shared" ca="1" si="208"/>
        <v/>
      </c>
      <c r="CT1190" s="17" t="str">
        <f t="shared" ca="1" si="209"/>
        <v/>
      </c>
      <c r="CV1190" s="118" t="str" cm="1">
        <f t="array" aca="1" ref="CV1190" ca="1">IF($CN1190&gt;$CV$6, "", IFERROR(INDEX($BO$4:$BV$4, $BN$4, MATCH($CK1190, $BO$8:$BV$8, 0)), 0))</f>
        <v/>
      </c>
      <c r="CX1190" s="118" t="str">
        <f t="shared" ca="1" si="206"/>
        <v/>
      </c>
    </row>
    <row r="1191" spans="88:102" hidden="1" x14ac:dyDescent="0.25">
      <c r="CJ1191" s="89">
        <f t="shared" ca="1" si="203"/>
        <v>45846</v>
      </c>
      <c r="CK1191" s="17" t="str">
        <f t="shared" ca="1" si="205"/>
        <v>Tue</v>
      </c>
      <c r="CL1191" s="118" cm="1">
        <f t="array" aca="1" ref="CL1191" ca="1">IFERROR(INDEX($BO$6:$BV$6, $BN$6, MATCH($CK1191, $BO$8:$BV$8, 0)), 0)</f>
        <v>0.28385416666666663</v>
      </c>
      <c r="CN1191" s="150">
        <f t="shared" ca="1" si="207"/>
        <v>5</v>
      </c>
      <c r="CO1191" s="118">
        <f ca="1">SUMIF($CN$9:$CN1191, $CN1191, $CL$9:$CL$9)</f>
        <v>229.35416666666413</v>
      </c>
      <c r="CP1191" s="140" t="str">
        <f ca="1">IFERROR(INDEX('Current Jobs'!$W$11:$W$510, MATCH($CN1191, 'Current Jobs'!$T$11:$T$510, 0)), "")</f>
        <v/>
      </c>
      <c r="CQ1191" s="17" t="str">
        <f t="shared" ca="1" si="202"/>
        <v/>
      </c>
      <c r="CR1191" s="17" t="str">
        <f t="shared" ca="1" si="204"/>
        <v/>
      </c>
      <c r="CS1191" s="17" t="str">
        <f t="shared" ca="1" si="208"/>
        <v/>
      </c>
      <c r="CT1191" s="17" t="str">
        <f t="shared" ca="1" si="209"/>
        <v/>
      </c>
      <c r="CV1191" s="118" t="str" cm="1">
        <f t="array" aca="1" ref="CV1191" ca="1">IF($CN1191&gt;$CV$6, "", IFERROR(INDEX($BO$4:$BV$4, $BN$4, MATCH($CK1191, $BO$8:$BV$8, 0)), 0))</f>
        <v/>
      </c>
      <c r="CX1191" s="118" t="str">
        <f t="shared" ca="1" si="206"/>
        <v/>
      </c>
    </row>
    <row r="1192" spans="88:102" hidden="1" x14ac:dyDescent="0.25">
      <c r="CJ1192" s="89">
        <f t="shared" ca="1" si="203"/>
        <v>45847</v>
      </c>
      <c r="CK1192" s="17" t="str">
        <f t="shared" ca="1" si="205"/>
        <v>Wed</v>
      </c>
      <c r="CL1192" s="118" cm="1">
        <f t="array" aca="1" ref="CL1192" ca="1">IFERROR(INDEX($BO$6:$BV$6, $BN$6, MATCH($CK1192, $BO$8:$BV$8, 0)), 0)</f>
        <v>0.28385416666666663</v>
      </c>
      <c r="CN1192" s="150">
        <f t="shared" ca="1" si="207"/>
        <v>5</v>
      </c>
      <c r="CO1192" s="118">
        <f ca="1">SUMIF($CN$9:$CN1192, $CN1192, $CL$9:$CL$9)</f>
        <v>229.63802083333078</v>
      </c>
      <c r="CP1192" s="140" t="str">
        <f ca="1">IFERROR(INDEX('Current Jobs'!$W$11:$W$510, MATCH($CN1192, 'Current Jobs'!$T$11:$T$510, 0)), "")</f>
        <v/>
      </c>
      <c r="CQ1192" s="17" t="str">
        <f t="shared" ca="1" si="202"/>
        <v/>
      </c>
      <c r="CR1192" s="17" t="str">
        <f t="shared" ca="1" si="204"/>
        <v/>
      </c>
      <c r="CS1192" s="17" t="str">
        <f t="shared" ca="1" si="208"/>
        <v/>
      </c>
      <c r="CT1192" s="17" t="str">
        <f t="shared" ca="1" si="209"/>
        <v/>
      </c>
      <c r="CV1192" s="118" t="str" cm="1">
        <f t="array" aca="1" ref="CV1192" ca="1">IF($CN1192&gt;$CV$6, "", IFERROR(INDEX($BO$4:$BV$4, $BN$4, MATCH($CK1192, $BO$8:$BV$8, 0)), 0))</f>
        <v/>
      </c>
      <c r="CX1192" s="118" t="str">
        <f t="shared" ca="1" si="206"/>
        <v/>
      </c>
    </row>
    <row r="1193" spans="88:102" hidden="1" x14ac:dyDescent="0.25">
      <c r="CJ1193" s="89">
        <f t="shared" ca="1" si="203"/>
        <v>45848</v>
      </c>
      <c r="CK1193" s="17" t="str">
        <f t="shared" ca="1" si="205"/>
        <v>Thu</v>
      </c>
      <c r="CL1193" s="118" cm="1">
        <f t="array" aca="1" ref="CL1193" ca="1">IFERROR(INDEX($BO$6:$BV$6, $BN$6, MATCH($CK1193, $BO$8:$BV$8, 0)), 0)</f>
        <v>0.28385416666666663</v>
      </c>
      <c r="CN1193" s="150">
        <f t="shared" ca="1" si="207"/>
        <v>5</v>
      </c>
      <c r="CO1193" s="118">
        <f ca="1">SUMIF($CN$9:$CN1193, $CN1193, $CL$9:$CL$9)</f>
        <v>229.92187499999744</v>
      </c>
      <c r="CP1193" s="140" t="str">
        <f ca="1">IFERROR(INDEX('Current Jobs'!$W$11:$W$510, MATCH($CN1193, 'Current Jobs'!$T$11:$T$510, 0)), "")</f>
        <v/>
      </c>
      <c r="CQ1193" s="17" t="str">
        <f t="shared" ca="1" si="202"/>
        <v/>
      </c>
      <c r="CR1193" s="17" t="str">
        <f t="shared" ca="1" si="204"/>
        <v/>
      </c>
      <c r="CS1193" s="17" t="str">
        <f t="shared" ca="1" si="208"/>
        <v/>
      </c>
      <c r="CT1193" s="17" t="str">
        <f t="shared" ca="1" si="209"/>
        <v/>
      </c>
      <c r="CV1193" s="118" t="str" cm="1">
        <f t="array" aca="1" ref="CV1193" ca="1">IF($CN1193&gt;$CV$6, "", IFERROR(INDEX($BO$4:$BV$4, $BN$4, MATCH($CK1193, $BO$8:$BV$8, 0)), 0))</f>
        <v/>
      </c>
      <c r="CX1193" s="118" t="str">
        <f t="shared" ca="1" si="206"/>
        <v/>
      </c>
    </row>
    <row r="1194" spans="88:102" hidden="1" x14ac:dyDescent="0.25">
      <c r="CJ1194" s="89">
        <f t="shared" ca="1" si="203"/>
        <v>45849</v>
      </c>
      <c r="CK1194" s="17" t="str">
        <f t="shared" ca="1" si="205"/>
        <v>Fri</v>
      </c>
      <c r="CL1194" s="118" cm="1">
        <f t="array" aca="1" ref="CL1194" ca="1">IFERROR(INDEX($BO$6:$BV$6, $BN$6, MATCH($CK1194, $BO$8:$BV$8, 0)), 0)</f>
        <v>0.28385416666666663</v>
      </c>
      <c r="CN1194" s="150">
        <f t="shared" ca="1" si="207"/>
        <v>5</v>
      </c>
      <c r="CO1194" s="118">
        <f ca="1">SUMIF($CN$9:$CN1194, $CN1194, $CL$9:$CL$9)</f>
        <v>230.2057291666641</v>
      </c>
      <c r="CP1194" s="140" t="str">
        <f ca="1">IFERROR(INDEX('Current Jobs'!$W$11:$W$510, MATCH($CN1194, 'Current Jobs'!$T$11:$T$510, 0)), "")</f>
        <v/>
      </c>
      <c r="CQ1194" s="17" t="str">
        <f t="shared" ca="1" si="202"/>
        <v/>
      </c>
      <c r="CR1194" s="17" t="str">
        <f t="shared" ca="1" si="204"/>
        <v/>
      </c>
      <c r="CS1194" s="17" t="str">
        <f t="shared" ca="1" si="208"/>
        <v/>
      </c>
      <c r="CT1194" s="17" t="str">
        <f t="shared" ca="1" si="209"/>
        <v/>
      </c>
      <c r="CV1194" s="118" t="str" cm="1">
        <f t="array" aca="1" ref="CV1194" ca="1">IF($CN1194&gt;$CV$6, "", IFERROR(INDEX($BO$4:$BV$4, $BN$4, MATCH($CK1194, $BO$8:$BV$8, 0)), 0))</f>
        <v/>
      </c>
      <c r="CX1194" s="118" t="str">
        <f t="shared" ca="1" si="206"/>
        <v/>
      </c>
    </row>
    <row r="1195" spans="88:102" hidden="1" x14ac:dyDescent="0.25">
      <c r="CJ1195" s="89">
        <f t="shared" ca="1" si="203"/>
        <v>45850</v>
      </c>
      <c r="CK1195" s="17" t="str">
        <f t="shared" ca="1" si="205"/>
        <v>Sat</v>
      </c>
      <c r="CL1195" s="118" cm="1">
        <f t="array" aca="1" ref="CL1195" ca="1">IFERROR(INDEX($BO$6:$BV$6, $BN$6, MATCH($CK1195, $BO$8:$BV$8, 0)), 0)</f>
        <v>0</v>
      </c>
      <c r="CN1195" s="150">
        <f t="shared" ca="1" si="207"/>
        <v>5</v>
      </c>
      <c r="CO1195" s="118">
        <f ca="1">SUMIF($CN$9:$CN1195, $CN1195, $CL$9:$CL$9)</f>
        <v>230.2057291666641</v>
      </c>
      <c r="CP1195" s="140" t="str">
        <f ca="1">IFERROR(INDEX('Current Jobs'!$W$11:$W$510, MATCH($CN1195, 'Current Jobs'!$T$11:$T$510, 0)), "")</f>
        <v/>
      </c>
      <c r="CQ1195" s="17" t="str">
        <f t="shared" ca="1" si="202"/>
        <v/>
      </c>
      <c r="CR1195" s="17" t="str">
        <f t="shared" ca="1" si="204"/>
        <v/>
      </c>
      <c r="CS1195" s="17" t="str">
        <f t="shared" ca="1" si="208"/>
        <v/>
      </c>
      <c r="CT1195" s="17" t="str">
        <f t="shared" ca="1" si="209"/>
        <v/>
      </c>
      <c r="CV1195" s="118" t="str" cm="1">
        <f t="array" aca="1" ref="CV1195" ca="1">IF($CN1195&gt;$CV$6, "", IFERROR(INDEX($BO$4:$BV$4, $BN$4, MATCH($CK1195, $BO$8:$BV$8, 0)), 0))</f>
        <v/>
      </c>
      <c r="CX1195" s="118" t="str">
        <f t="shared" ca="1" si="206"/>
        <v/>
      </c>
    </row>
    <row r="1196" spans="88:102" hidden="1" x14ac:dyDescent="0.25">
      <c r="CJ1196" s="89">
        <f t="shared" ca="1" si="203"/>
        <v>45851</v>
      </c>
      <c r="CK1196" s="17" t="str">
        <f t="shared" ca="1" si="205"/>
        <v>Sun</v>
      </c>
      <c r="CL1196" s="118" cm="1">
        <f t="array" aca="1" ref="CL1196" ca="1">IFERROR(INDEX($BO$6:$BV$6, $BN$6, MATCH($CK1196, $BO$8:$BV$8, 0)), 0)</f>
        <v>0</v>
      </c>
      <c r="CN1196" s="150">
        <f t="shared" ca="1" si="207"/>
        <v>5</v>
      </c>
      <c r="CO1196" s="118">
        <f ca="1">SUMIF($CN$9:$CN1196, $CN1196, $CL$9:$CL$9)</f>
        <v>230.2057291666641</v>
      </c>
      <c r="CP1196" s="140" t="str">
        <f ca="1">IFERROR(INDEX('Current Jobs'!$W$11:$W$510, MATCH($CN1196, 'Current Jobs'!$T$11:$T$510, 0)), "")</f>
        <v/>
      </c>
      <c r="CQ1196" s="17" t="str">
        <f t="shared" ca="1" si="202"/>
        <v/>
      </c>
      <c r="CR1196" s="17" t="str">
        <f t="shared" ca="1" si="204"/>
        <v/>
      </c>
      <c r="CS1196" s="17" t="str">
        <f t="shared" ca="1" si="208"/>
        <v/>
      </c>
      <c r="CT1196" s="17" t="str">
        <f t="shared" ca="1" si="209"/>
        <v/>
      </c>
      <c r="CV1196" s="118" t="str" cm="1">
        <f t="array" aca="1" ref="CV1196" ca="1">IF($CN1196&gt;$CV$6, "", IFERROR(INDEX($BO$4:$BV$4, $BN$4, MATCH($CK1196, $BO$8:$BV$8, 0)), 0))</f>
        <v/>
      </c>
      <c r="CX1196" s="118" t="str">
        <f t="shared" ca="1" si="206"/>
        <v/>
      </c>
    </row>
    <row r="1197" spans="88:102" hidden="1" x14ac:dyDescent="0.25">
      <c r="CJ1197" s="89">
        <f t="shared" ca="1" si="203"/>
        <v>45852</v>
      </c>
      <c r="CK1197" s="17" t="str">
        <f t="shared" ca="1" si="205"/>
        <v>Mon</v>
      </c>
      <c r="CL1197" s="118" cm="1">
        <f t="array" aca="1" ref="CL1197" ca="1">IFERROR(INDEX($BO$6:$BV$6, $BN$6, MATCH($CK1197, $BO$8:$BV$8, 0)), 0)</f>
        <v>0.28385416666666663</v>
      </c>
      <c r="CN1197" s="150">
        <f t="shared" ca="1" si="207"/>
        <v>5</v>
      </c>
      <c r="CO1197" s="118">
        <f ca="1">SUMIF($CN$9:$CN1197, $CN1197, $CL$9:$CL$9)</f>
        <v>230.48958333333076</v>
      </c>
      <c r="CP1197" s="140" t="str">
        <f ca="1">IFERROR(INDEX('Current Jobs'!$W$11:$W$510, MATCH($CN1197, 'Current Jobs'!$T$11:$T$510, 0)), "")</f>
        <v/>
      </c>
      <c r="CQ1197" s="17" t="str">
        <f t="shared" ca="1" si="202"/>
        <v/>
      </c>
      <c r="CR1197" s="17" t="str">
        <f t="shared" ca="1" si="204"/>
        <v/>
      </c>
      <c r="CS1197" s="17" t="str">
        <f t="shared" ca="1" si="208"/>
        <v/>
      </c>
      <c r="CT1197" s="17" t="str">
        <f t="shared" ca="1" si="209"/>
        <v/>
      </c>
      <c r="CV1197" s="118" t="str" cm="1">
        <f t="array" aca="1" ref="CV1197" ca="1">IF($CN1197&gt;$CV$6, "", IFERROR(INDEX($BO$4:$BV$4, $BN$4, MATCH($CK1197, $BO$8:$BV$8, 0)), 0))</f>
        <v/>
      </c>
      <c r="CX1197" s="118" t="str">
        <f t="shared" ca="1" si="206"/>
        <v/>
      </c>
    </row>
    <row r="1198" spans="88:102" hidden="1" x14ac:dyDescent="0.25">
      <c r="CJ1198" s="89">
        <f t="shared" ca="1" si="203"/>
        <v>45853</v>
      </c>
      <c r="CK1198" s="17" t="str">
        <f t="shared" ca="1" si="205"/>
        <v>Tue</v>
      </c>
      <c r="CL1198" s="118" cm="1">
        <f t="array" aca="1" ref="CL1198" ca="1">IFERROR(INDEX($BO$6:$BV$6, $BN$6, MATCH($CK1198, $BO$8:$BV$8, 0)), 0)</f>
        <v>0.28385416666666663</v>
      </c>
      <c r="CN1198" s="150">
        <f t="shared" ca="1" si="207"/>
        <v>5</v>
      </c>
      <c r="CO1198" s="118">
        <f ca="1">SUMIF($CN$9:$CN1198, $CN1198, $CL$9:$CL$9)</f>
        <v>230.77343749999741</v>
      </c>
      <c r="CP1198" s="140" t="str">
        <f ca="1">IFERROR(INDEX('Current Jobs'!$W$11:$W$510, MATCH($CN1198, 'Current Jobs'!$T$11:$T$510, 0)), "")</f>
        <v/>
      </c>
      <c r="CQ1198" s="17" t="str">
        <f t="shared" ca="1" si="202"/>
        <v/>
      </c>
      <c r="CR1198" s="17" t="str">
        <f t="shared" ca="1" si="204"/>
        <v/>
      </c>
      <c r="CS1198" s="17" t="str">
        <f t="shared" ca="1" si="208"/>
        <v/>
      </c>
      <c r="CT1198" s="17" t="str">
        <f t="shared" ca="1" si="209"/>
        <v/>
      </c>
      <c r="CV1198" s="118" t="str" cm="1">
        <f t="array" aca="1" ref="CV1198" ca="1">IF($CN1198&gt;$CV$6, "", IFERROR(INDEX($BO$4:$BV$4, $BN$4, MATCH($CK1198, $BO$8:$BV$8, 0)), 0))</f>
        <v/>
      </c>
      <c r="CX1198" s="118" t="str">
        <f t="shared" ca="1" si="206"/>
        <v/>
      </c>
    </row>
    <row r="1199" spans="88:102" hidden="1" x14ac:dyDescent="0.25">
      <c r="CJ1199" s="89">
        <f t="shared" ca="1" si="203"/>
        <v>45854</v>
      </c>
      <c r="CK1199" s="17" t="str">
        <f t="shared" ca="1" si="205"/>
        <v>Wed</v>
      </c>
      <c r="CL1199" s="118" cm="1">
        <f t="array" aca="1" ref="CL1199" ca="1">IFERROR(INDEX($BO$6:$BV$6, $BN$6, MATCH($CK1199, $BO$8:$BV$8, 0)), 0)</f>
        <v>0.28385416666666663</v>
      </c>
      <c r="CN1199" s="150">
        <f t="shared" ca="1" si="207"/>
        <v>5</v>
      </c>
      <c r="CO1199" s="118">
        <f ca="1">SUMIF($CN$9:$CN1199, $CN1199, $CL$9:$CL$9)</f>
        <v>231.05729166666407</v>
      </c>
      <c r="CP1199" s="140" t="str">
        <f ca="1">IFERROR(INDEX('Current Jobs'!$W$11:$W$510, MATCH($CN1199, 'Current Jobs'!$T$11:$T$510, 0)), "")</f>
        <v/>
      </c>
      <c r="CQ1199" s="17" t="str">
        <f t="shared" ca="1" si="202"/>
        <v/>
      </c>
      <c r="CR1199" s="17" t="str">
        <f t="shared" ca="1" si="204"/>
        <v/>
      </c>
      <c r="CS1199" s="17" t="str">
        <f t="shared" ca="1" si="208"/>
        <v/>
      </c>
      <c r="CT1199" s="17" t="str">
        <f t="shared" ca="1" si="209"/>
        <v/>
      </c>
      <c r="CV1199" s="118" t="str" cm="1">
        <f t="array" aca="1" ref="CV1199" ca="1">IF($CN1199&gt;$CV$6, "", IFERROR(INDEX($BO$4:$BV$4, $BN$4, MATCH($CK1199, $BO$8:$BV$8, 0)), 0))</f>
        <v/>
      </c>
      <c r="CX1199" s="118" t="str">
        <f t="shared" ca="1" si="206"/>
        <v/>
      </c>
    </row>
    <row r="1200" spans="88:102" hidden="1" x14ac:dyDescent="0.25">
      <c r="CJ1200" s="89">
        <f t="shared" ca="1" si="203"/>
        <v>45855</v>
      </c>
      <c r="CK1200" s="17" t="str">
        <f t="shared" ca="1" si="205"/>
        <v>Thu</v>
      </c>
      <c r="CL1200" s="118" cm="1">
        <f t="array" aca="1" ref="CL1200" ca="1">IFERROR(INDEX($BO$6:$BV$6, $BN$6, MATCH($CK1200, $BO$8:$BV$8, 0)), 0)</f>
        <v>0.28385416666666663</v>
      </c>
      <c r="CN1200" s="150">
        <f t="shared" ca="1" si="207"/>
        <v>5</v>
      </c>
      <c r="CO1200" s="118">
        <f ca="1">SUMIF($CN$9:$CN1200, $CN1200, $CL$9:$CL$9)</f>
        <v>231.34114583333073</v>
      </c>
      <c r="CP1200" s="140" t="str">
        <f ca="1">IFERROR(INDEX('Current Jobs'!$W$11:$W$510, MATCH($CN1200, 'Current Jobs'!$T$11:$T$510, 0)), "")</f>
        <v/>
      </c>
      <c r="CQ1200" s="17" t="str">
        <f t="shared" ca="1" si="202"/>
        <v/>
      </c>
      <c r="CR1200" s="17" t="str">
        <f t="shared" ca="1" si="204"/>
        <v/>
      </c>
      <c r="CS1200" s="17" t="str">
        <f t="shared" ca="1" si="208"/>
        <v/>
      </c>
      <c r="CT1200" s="17" t="str">
        <f t="shared" ca="1" si="209"/>
        <v/>
      </c>
      <c r="CV1200" s="118" t="str" cm="1">
        <f t="array" aca="1" ref="CV1200" ca="1">IF($CN1200&gt;$CV$6, "", IFERROR(INDEX($BO$4:$BV$4, $BN$4, MATCH($CK1200, $BO$8:$BV$8, 0)), 0))</f>
        <v/>
      </c>
      <c r="CX1200" s="118" t="str">
        <f t="shared" ca="1" si="206"/>
        <v/>
      </c>
    </row>
    <row r="1201" spans="88:102" hidden="1" x14ac:dyDescent="0.25">
      <c r="CJ1201" s="89">
        <f t="shared" ca="1" si="203"/>
        <v>45856</v>
      </c>
      <c r="CK1201" s="17" t="str">
        <f t="shared" ca="1" si="205"/>
        <v>Fri</v>
      </c>
      <c r="CL1201" s="118" cm="1">
        <f t="array" aca="1" ref="CL1201" ca="1">IFERROR(INDEX($BO$6:$BV$6, $BN$6, MATCH($CK1201, $BO$8:$BV$8, 0)), 0)</f>
        <v>0.28385416666666663</v>
      </c>
      <c r="CN1201" s="150">
        <f t="shared" ca="1" si="207"/>
        <v>5</v>
      </c>
      <c r="CO1201" s="118">
        <f ca="1">SUMIF($CN$9:$CN1201, $CN1201, $CL$9:$CL$9)</f>
        <v>231.62499999999739</v>
      </c>
      <c r="CP1201" s="140" t="str">
        <f ca="1">IFERROR(INDEX('Current Jobs'!$W$11:$W$510, MATCH($CN1201, 'Current Jobs'!$T$11:$T$510, 0)), "")</f>
        <v/>
      </c>
      <c r="CQ1201" s="17" t="str">
        <f t="shared" ca="1" si="202"/>
        <v/>
      </c>
      <c r="CR1201" s="17" t="str">
        <f t="shared" ca="1" si="204"/>
        <v/>
      </c>
      <c r="CS1201" s="17" t="str">
        <f t="shared" ca="1" si="208"/>
        <v/>
      </c>
      <c r="CT1201" s="17" t="str">
        <f t="shared" ca="1" si="209"/>
        <v/>
      </c>
      <c r="CV1201" s="118" t="str" cm="1">
        <f t="array" aca="1" ref="CV1201" ca="1">IF($CN1201&gt;$CV$6, "", IFERROR(INDEX($BO$4:$BV$4, $BN$4, MATCH($CK1201, $BO$8:$BV$8, 0)), 0))</f>
        <v/>
      </c>
      <c r="CX1201" s="118" t="str">
        <f t="shared" ca="1" si="206"/>
        <v/>
      </c>
    </row>
    <row r="1202" spans="88:102" hidden="1" x14ac:dyDescent="0.25">
      <c r="CJ1202" s="89">
        <f t="shared" ca="1" si="203"/>
        <v>45857</v>
      </c>
      <c r="CK1202" s="17" t="str">
        <f t="shared" ca="1" si="205"/>
        <v>Sat</v>
      </c>
      <c r="CL1202" s="118" cm="1">
        <f t="array" aca="1" ref="CL1202" ca="1">IFERROR(INDEX($BO$6:$BV$6, $BN$6, MATCH($CK1202, $BO$8:$BV$8, 0)), 0)</f>
        <v>0</v>
      </c>
      <c r="CN1202" s="150">
        <f t="shared" ca="1" si="207"/>
        <v>5</v>
      </c>
      <c r="CO1202" s="118">
        <f ca="1">SUMIF($CN$9:$CN1202, $CN1202, $CL$9:$CL$9)</f>
        <v>231.62499999999739</v>
      </c>
      <c r="CP1202" s="140" t="str">
        <f ca="1">IFERROR(INDEX('Current Jobs'!$W$11:$W$510, MATCH($CN1202, 'Current Jobs'!$T$11:$T$510, 0)), "")</f>
        <v/>
      </c>
      <c r="CQ1202" s="17" t="str">
        <f t="shared" ca="1" si="202"/>
        <v/>
      </c>
      <c r="CR1202" s="17" t="str">
        <f t="shared" ca="1" si="204"/>
        <v/>
      </c>
      <c r="CS1202" s="17" t="str">
        <f t="shared" ca="1" si="208"/>
        <v/>
      </c>
      <c r="CT1202" s="17" t="str">
        <f t="shared" ca="1" si="209"/>
        <v/>
      </c>
      <c r="CV1202" s="118" t="str" cm="1">
        <f t="array" aca="1" ref="CV1202" ca="1">IF($CN1202&gt;$CV$6, "", IFERROR(INDEX($BO$4:$BV$4, $BN$4, MATCH($CK1202, $BO$8:$BV$8, 0)), 0))</f>
        <v/>
      </c>
      <c r="CX1202" s="118" t="str">
        <f t="shared" ca="1" si="206"/>
        <v/>
      </c>
    </row>
    <row r="1203" spans="88:102" hidden="1" x14ac:dyDescent="0.25">
      <c r="CJ1203" s="89">
        <f t="shared" ca="1" si="203"/>
        <v>45858</v>
      </c>
      <c r="CK1203" s="17" t="str">
        <f t="shared" ca="1" si="205"/>
        <v>Sun</v>
      </c>
      <c r="CL1203" s="118" cm="1">
        <f t="array" aca="1" ref="CL1203" ca="1">IFERROR(INDEX($BO$6:$BV$6, $BN$6, MATCH($CK1203, $BO$8:$BV$8, 0)), 0)</f>
        <v>0</v>
      </c>
      <c r="CN1203" s="150">
        <f t="shared" ca="1" si="207"/>
        <v>5</v>
      </c>
      <c r="CO1203" s="118">
        <f ca="1">SUMIF($CN$9:$CN1203, $CN1203, $CL$9:$CL$9)</f>
        <v>231.62499999999739</v>
      </c>
      <c r="CP1203" s="140" t="str">
        <f ca="1">IFERROR(INDEX('Current Jobs'!$W$11:$W$510, MATCH($CN1203, 'Current Jobs'!$T$11:$T$510, 0)), "")</f>
        <v/>
      </c>
      <c r="CQ1203" s="17" t="str">
        <f t="shared" ca="1" si="202"/>
        <v/>
      </c>
      <c r="CR1203" s="17" t="str">
        <f t="shared" ca="1" si="204"/>
        <v/>
      </c>
      <c r="CS1203" s="17" t="str">
        <f t="shared" ca="1" si="208"/>
        <v/>
      </c>
      <c r="CT1203" s="17" t="str">
        <f t="shared" ca="1" si="209"/>
        <v/>
      </c>
      <c r="CV1203" s="118" t="str" cm="1">
        <f t="array" aca="1" ref="CV1203" ca="1">IF($CN1203&gt;$CV$6, "", IFERROR(INDEX($BO$4:$BV$4, $BN$4, MATCH($CK1203, $BO$8:$BV$8, 0)), 0))</f>
        <v/>
      </c>
      <c r="CX1203" s="118" t="str">
        <f t="shared" ca="1" si="206"/>
        <v/>
      </c>
    </row>
    <row r="1204" spans="88:102" hidden="1" x14ac:dyDescent="0.25">
      <c r="CJ1204" s="89">
        <f t="shared" ca="1" si="203"/>
        <v>45859</v>
      </c>
      <c r="CK1204" s="17" t="str">
        <f t="shared" ca="1" si="205"/>
        <v>Mon</v>
      </c>
      <c r="CL1204" s="118" cm="1">
        <f t="array" aca="1" ref="CL1204" ca="1">IFERROR(INDEX($BO$6:$BV$6, $BN$6, MATCH($CK1204, $BO$8:$BV$8, 0)), 0)</f>
        <v>0.28385416666666663</v>
      </c>
      <c r="CN1204" s="150">
        <f t="shared" ca="1" si="207"/>
        <v>5</v>
      </c>
      <c r="CO1204" s="118">
        <f ca="1">SUMIF($CN$9:$CN1204, $CN1204, $CL$9:$CL$9)</f>
        <v>231.90885416666404</v>
      </c>
      <c r="CP1204" s="140" t="str">
        <f ca="1">IFERROR(INDEX('Current Jobs'!$W$11:$W$510, MATCH($CN1204, 'Current Jobs'!$T$11:$T$510, 0)), "")</f>
        <v/>
      </c>
      <c r="CQ1204" s="17" t="str">
        <f t="shared" ca="1" si="202"/>
        <v/>
      </c>
      <c r="CR1204" s="17" t="str">
        <f t="shared" ca="1" si="204"/>
        <v/>
      </c>
      <c r="CS1204" s="17" t="str">
        <f t="shared" ca="1" si="208"/>
        <v/>
      </c>
      <c r="CT1204" s="17" t="str">
        <f t="shared" ca="1" si="209"/>
        <v/>
      </c>
      <c r="CV1204" s="118" t="str" cm="1">
        <f t="array" aca="1" ref="CV1204" ca="1">IF($CN1204&gt;$CV$6, "", IFERROR(INDEX($BO$4:$BV$4, $BN$4, MATCH($CK1204, $BO$8:$BV$8, 0)), 0))</f>
        <v/>
      </c>
      <c r="CX1204" s="118" t="str">
        <f t="shared" ca="1" si="206"/>
        <v/>
      </c>
    </row>
    <row r="1205" spans="88:102" hidden="1" x14ac:dyDescent="0.25">
      <c r="CJ1205" s="89">
        <f t="shared" ca="1" si="203"/>
        <v>45860</v>
      </c>
      <c r="CK1205" s="17" t="str">
        <f t="shared" ca="1" si="205"/>
        <v>Tue</v>
      </c>
      <c r="CL1205" s="118" cm="1">
        <f t="array" aca="1" ref="CL1205" ca="1">IFERROR(INDEX($BO$6:$BV$6, $BN$6, MATCH($CK1205, $BO$8:$BV$8, 0)), 0)</f>
        <v>0.28385416666666663</v>
      </c>
      <c r="CN1205" s="150">
        <f t="shared" ca="1" si="207"/>
        <v>5</v>
      </c>
      <c r="CO1205" s="118">
        <f ca="1">SUMIF($CN$9:$CN1205, $CN1205, $CL$9:$CL$9)</f>
        <v>232.1927083333307</v>
      </c>
      <c r="CP1205" s="140" t="str">
        <f ca="1">IFERROR(INDEX('Current Jobs'!$W$11:$W$510, MATCH($CN1205, 'Current Jobs'!$T$11:$T$510, 0)), "")</f>
        <v/>
      </c>
      <c r="CQ1205" s="17" t="str">
        <f t="shared" ca="1" si="202"/>
        <v/>
      </c>
      <c r="CR1205" s="17" t="str">
        <f t="shared" ca="1" si="204"/>
        <v/>
      </c>
      <c r="CS1205" s="17" t="str">
        <f t="shared" ca="1" si="208"/>
        <v/>
      </c>
      <c r="CT1205" s="17" t="str">
        <f t="shared" ca="1" si="209"/>
        <v/>
      </c>
      <c r="CV1205" s="118" t="str" cm="1">
        <f t="array" aca="1" ref="CV1205" ca="1">IF($CN1205&gt;$CV$6, "", IFERROR(INDEX($BO$4:$BV$4, $BN$4, MATCH($CK1205, $BO$8:$BV$8, 0)), 0))</f>
        <v/>
      </c>
      <c r="CX1205" s="118" t="str">
        <f t="shared" ca="1" si="206"/>
        <v/>
      </c>
    </row>
    <row r="1206" spans="88:102" hidden="1" x14ac:dyDescent="0.25">
      <c r="CJ1206" s="89">
        <f t="shared" ca="1" si="203"/>
        <v>45861</v>
      </c>
      <c r="CK1206" s="17" t="str">
        <f t="shared" ca="1" si="205"/>
        <v>Wed</v>
      </c>
      <c r="CL1206" s="118" cm="1">
        <f t="array" aca="1" ref="CL1206" ca="1">IFERROR(INDEX($BO$6:$BV$6, $BN$6, MATCH($CK1206, $BO$8:$BV$8, 0)), 0)</f>
        <v>0.28385416666666663</v>
      </c>
      <c r="CN1206" s="150">
        <f t="shared" ca="1" si="207"/>
        <v>5</v>
      </c>
      <c r="CO1206" s="118">
        <f ca="1">SUMIF($CN$9:$CN1206, $CN1206, $CL$9:$CL$9)</f>
        <v>232.47656249999736</v>
      </c>
      <c r="CP1206" s="140" t="str">
        <f ca="1">IFERROR(INDEX('Current Jobs'!$W$11:$W$510, MATCH($CN1206, 'Current Jobs'!$T$11:$T$510, 0)), "")</f>
        <v/>
      </c>
      <c r="CQ1206" s="17" t="str">
        <f t="shared" ca="1" si="202"/>
        <v/>
      </c>
      <c r="CR1206" s="17" t="str">
        <f t="shared" ca="1" si="204"/>
        <v/>
      </c>
      <c r="CS1206" s="17" t="str">
        <f t="shared" ca="1" si="208"/>
        <v/>
      </c>
      <c r="CT1206" s="17" t="str">
        <f t="shared" ca="1" si="209"/>
        <v/>
      </c>
      <c r="CV1206" s="118" t="str" cm="1">
        <f t="array" aca="1" ref="CV1206" ca="1">IF($CN1206&gt;$CV$6, "", IFERROR(INDEX($BO$4:$BV$4, $BN$4, MATCH($CK1206, $BO$8:$BV$8, 0)), 0))</f>
        <v/>
      </c>
      <c r="CX1206" s="118" t="str">
        <f t="shared" ca="1" si="206"/>
        <v/>
      </c>
    </row>
    <row r="1207" spans="88:102" hidden="1" x14ac:dyDescent="0.25">
      <c r="CJ1207" s="89">
        <f t="shared" ca="1" si="203"/>
        <v>45862</v>
      </c>
      <c r="CK1207" s="17" t="str">
        <f t="shared" ca="1" si="205"/>
        <v>Thu</v>
      </c>
      <c r="CL1207" s="118" cm="1">
        <f t="array" aca="1" ref="CL1207" ca="1">IFERROR(INDEX($BO$6:$BV$6, $BN$6, MATCH($CK1207, $BO$8:$BV$8, 0)), 0)</f>
        <v>0.28385416666666663</v>
      </c>
      <c r="CN1207" s="150">
        <f t="shared" ca="1" si="207"/>
        <v>5</v>
      </c>
      <c r="CO1207" s="118">
        <f ca="1">SUMIF($CN$9:$CN1207, $CN1207, $CL$9:$CL$9)</f>
        <v>232.76041666666401</v>
      </c>
      <c r="CP1207" s="140" t="str">
        <f ca="1">IFERROR(INDEX('Current Jobs'!$W$11:$W$510, MATCH($CN1207, 'Current Jobs'!$T$11:$T$510, 0)), "")</f>
        <v/>
      </c>
      <c r="CQ1207" s="17" t="str">
        <f t="shared" ca="1" si="202"/>
        <v/>
      </c>
      <c r="CR1207" s="17" t="str">
        <f t="shared" ca="1" si="204"/>
        <v/>
      </c>
      <c r="CS1207" s="17" t="str">
        <f t="shared" ca="1" si="208"/>
        <v/>
      </c>
      <c r="CT1207" s="17" t="str">
        <f t="shared" ca="1" si="209"/>
        <v/>
      </c>
      <c r="CV1207" s="118" t="str" cm="1">
        <f t="array" aca="1" ref="CV1207" ca="1">IF($CN1207&gt;$CV$6, "", IFERROR(INDEX($BO$4:$BV$4, $BN$4, MATCH($CK1207, $BO$8:$BV$8, 0)), 0))</f>
        <v/>
      </c>
      <c r="CX1207" s="118" t="str">
        <f t="shared" ca="1" si="206"/>
        <v/>
      </c>
    </row>
    <row r="1208" spans="88:102" hidden="1" x14ac:dyDescent="0.25">
      <c r="CJ1208" s="89">
        <f t="shared" ca="1" si="203"/>
        <v>45863</v>
      </c>
      <c r="CK1208" s="17" t="str">
        <f t="shared" ca="1" si="205"/>
        <v>Fri</v>
      </c>
      <c r="CL1208" s="118" cm="1">
        <f t="array" aca="1" ref="CL1208" ca="1">IFERROR(INDEX($BO$6:$BV$6, $BN$6, MATCH($CK1208, $BO$8:$BV$8, 0)), 0)</f>
        <v>0.28385416666666663</v>
      </c>
      <c r="CN1208" s="150">
        <f t="shared" ca="1" si="207"/>
        <v>5</v>
      </c>
      <c r="CO1208" s="118">
        <f ca="1">SUMIF($CN$9:$CN1208, $CN1208, $CL$9:$CL$9)</f>
        <v>233.04427083333067</v>
      </c>
      <c r="CP1208" s="140" t="str">
        <f ca="1">IFERROR(INDEX('Current Jobs'!$W$11:$W$510, MATCH($CN1208, 'Current Jobs'!$T$11:$T$510, 0)), "")</f>
        <v/>
      </c>
      <c r="CQ1208" s="17" t="str">
        <f t="shared" ca="1" si="202"/>
        <v/>
      </c>
      <c r="CR1208" s="17" t="str">
        <f t="shared" ca="1" si="204"/>
        <v/>
      </c>
      <c r="CS1208" s="17" t="str">
        <f t="shared" ca="1" si="208"/>
        <v/>
      </c>
      <c r="CT1208" s="17" t="str">
        <f t="shared" ca="1" si="209"/>
        <v/>
      </c>
      <c r="CV1208" s="118" t="str" cm="1">
        <f t="array" aca="1" ref="CV1208" ca="1">IF($CN1208&gt;$CV$6, "", IFERROR(INDEX($BO$4:$BV$4, $BN$4, MATCH($CK1208, $BO$8:$BV$8, 0)), 0))</f>
        <v/>
      </c>
      <c r="CX1208" s="118" t="str">
        <f t="shared" ca="1" si="206"/>
        <v/>
      </c>
    </row>
    <row r="1209" spans="88:102" hidden="1" x14ac:dyDescent="0.25">
      <c r="CJ1209" s="89">
        <f t="shared" ca="1" si="203"/>
        <v>45864</v>
      </c>
      <c r="CK1209" s="17" t="str">
        <f t="shared" ca="1" si="205"/>
        <v>Sat</v>
      </c>
      <c r="CL1209" s="118" cm="1">
        <f t="array" aca="1" ref="CL1209" ca="1">IFERROR(INDEX($BO$6:$BV$6, $BN$6, MATCH($CK1209, $BO$8:$BV$8, 0)), 0)</f>
        <v>0</v>
      </c>
      <c r="CN1209" s="150">
        <f t="shared" ca="1" si="207"/>
        <v>5</v>
      </c>
      <c r="CO1209" s="118">
        <f ca="1">SUMIF($CN$9:$CN1209, $CN1209, $CL$9:$CL$9)</f>
        <v>233.04427083333067</v>
      </c>
      <c r="CP1209" s="140" t="str">
        <f ca="1">IFERROR(INDEX('Current Jobs'!$W$11:$W$510, MATCH($CN1209, 'Current Jobs'!$T$11:$T$510, 0)), "")</f>
        <v/>
      </c>
      <c r="CQ1209" s="17" t="str">
        <f t="shared" ca="1" si="202"/>
        <v/>
      </c>
      <c r="CR1209" s="17" t="str">
        <f t="shared" ca="1" si="204"/>
        <v/>
      </c>
      <c r="CS1209" s="17" t="str">
        <f t="shared" ca="1" si="208"/>
        <v/>
      </c>
      <c r="CT1209" s="17" t="str">
        <f t="shared" ca="1" si="209"/>
        <v/>
      </c>
      <c r="CV1209" s="118" t="str" cm="1">
        <f t="array" aca="1" ref="CV1209" ca="1">IF($CN1209&gt;$CV$6, "", IFERROR(INDEX($BO$4:$BV$4, $BN$4, MATCH($CK1209, $BO$8:$BV$8, 0)), 0))</f>
        <v/>
      </c>
      <c r="CX1209" s="118" t="str">
        <f t="shared" ca="1" si="206"/>
        <v/>
      </c>
    </row>
    <row r="1210" spans="88:102" hidden="1" x14ac:dyDescent="0.25">
      <c r="CJ1210" s="89">
        <f t="shared" ca="1" si="203"/>
        <v>45865</v>
      </c>
      <c r="CK1210" s="17" t="str">
        <f t="shared" ca="1" si="205"/>
        <v>Sun</v>
      </c>
      <c r="CL1210" s="118" cm="1">
        <f t="array" aca="1" ref="CL1210" ca="1">IFERROR(INDEX($BO$6:$BV$6, $BN$6, MATCH($CK1210, $BO$8:$BV$8, 0)), 0)</f>
        <v>0</v>
      </c>
      <c r="CN1210" s="150">
        <f t="shared" ca="1" si="207"/>
        <v>5</v>
      </c>
      <c r="CO1210" s="118">
        <f ca="1">SUMIF($CN$9:$CN1210, $CN1210, $CL$9:$CL$9)</f>
        <v>233.04427083333067</v>
      </c>
      <c r="CP1210" s="140" t="str">
        <f ca="1">IFERROR(INDEX('Current Jobs'!$W$11:$W$510, MATCH($CN1210, 'Current Jobs'!$T$11:$T$510, 0)), "")</f>
        <v/>
      </c>
      <c r="CQ1210" s="17" t="str">
        <f t="shared" ca="1" si="202"/>
        <v/>
      </c>
      <c r="CR1210" s="17" t="str">
        <f t="shared" ca="1" si="204"/>
        <v/>
      </c>
      <c r="CS1210" s="17" t="str">
        <f t="shared" ca="1" si="208"/>
        <v/>
      </c>
      <c r="CT1210" s="17" t="str">
        <f t="shared" ca="1" si="209"/>
        <v/>
      </c>
      <c r="CV1210" s="118" t="str" cm="1">
        <f t="array" aca="1" ref="CV1210" ca="1">IF($CN1210&gt;$CV$6, "", IFERROR(INDEX($BO$4:$BV$4, $BN$4, MATCH($CK1210, $BO$8:$BV$8, 0)), 0))</f>
        <v/>
      </c>
      <c r="CX1210" s="118" t="str">
        <f t="shared" ca="1" si="206"/>
        <v/>
      </c>
    </row>
    <row r="1211" spans="88:102" hidden="1" x14ac:dyDescent="0.25">
      <c r="CJ1211" s="89">
        <f t="shared" ca="1" si="203"/>
        <v>45866</v>
      </c>
      <c r="CK1211" s="17" t="str">
        <f t="shared" ca="1" si="205"/>
        <v>Mon</v>
      </c>
      <c r="CL1211" s="118" cm="1">
        <f t="array" aca="1" ref="CL1211" ca="1">IFERROR(INDEX($BO$6:$BV$6, $BN$6, MATCH($CK1211, $BO$8:$BV$8, 0)), 0)</f>
        <v>0.28385416666666663</v>
      </c>
      <c r="CN1211" s="150">
        <f t="shared" ca="1" si="207"/>
        <v>5</v>
      </c>
      <c r="CO1211" s="118">
        <f ca="1">SUMIF($CN$9:$CN1211, $CN1211, $CL$9:$CL$9)</f>
        <v>233.32812499999733</v>
      </c>
      <c r="CP1211" s="140" t="str">
        <f ca="1">IFERROR(INDEX('Current Jobs'!$W$11:$W$510, MATCH($CN1211, 'Current Jobs'!$T$11:$T$510, 0)), "")</f>
        <v/>
      </c>
      <c r="CQ1211" s="17" t="str">
        <f t="shared" ca="1" si="202"/>
        <v/>
      </c>
      <c r="CR1211" s="17" t="str">
        <f t="shared" ca="1" si="204"/>
        <v/>
      </c>
      <c r="CS1211" s="17" t="str">
        <f t="shared" ca="1" si="208"/>
        <v/>
      </c>
      <c r="CT1211" s="17" t="str">
        <f t="shared" ca="1" si="209"/>
        <v/>
      </c>
      <c r="CV1211" s="118" t="str" cm="1">
        <f t="array" aca="1" ref="CV1211" ca="1">IF($CN1211&gt;$CV$6, "", IFERROR(INDEX($BO$4:$BV$4, $BN$4, MATCH($CK1211, $BO$8:$BV$8, 0)), 0))</f>
        <v/>
      </c>
      <c r="CX1211" s="118" t="str">
        <f t="shared" ca="1" si="206"/>
        <v/>
      </c>
    </row>
    <row r="1212" spans="88:102" hidden="1" x14ac:dyDescent="0.25">
      <c r="CJ1212" s="89">
        <f t="shared" ca="1" si="203"/>
        <v>45867</v>
      </c>
      <c r="CK1212" s="17" t="str">
        <f t="shared" ca="1" si="205"/>
        <v>Tue</v>
      </c>
      <c r="CL1212" s="118" cm="1">
        <f t="array" aca="1" ref="CL1212" ca="1">IFERROR(INDEX($BO$6:$BV$6, $BN$6, MATCH($CK1212, $BO$8:$BV$8, 0)), 0)</f>
        <v>0.28385416666666663</v>
      </c>
      <c r="CN1212" s="150">
        <f t="shared" ca="1" si="207"/>
        <v>5</v>
      </c>
      <c r="CO1212" s="118">
        <f ca="1">SUMIF($CN$9:$CN1212, $CN1212, $CL$9:$CL$9)</f>
        <v>233.61197916666399</v>
      </c>
      <c r="CP1212" s="140" t="str">
        <f ca="1">IFERROR(INDEX('Current Jobs'!$W$11:$W$510, MATCH($CN1212, 'Current Jobs'!$T$11:$T$510, 0)), "")</f>
        <v/>
      </c>
      <c r="CQ1212" s="17" t="str">
        <f t="shared" ca="1" si="202"/>
        <v/>
      </c>
      <c r="CR1212" s="17" t="str">
        <f t="shared" ca="1" si="204"/>
        <v/>
      </c>
      <c r="CS1212" s="17" t="str">
        <f t="shared" ca="1" si="208"/>
        <v/>
      </c>
      <c r="CT1212" s="17" t="str">
        <f t="shared" ca="1" si="209"/>
        <v/>
      </c>
      <c r="CV1212" s="118" t="str" cm="1">
        <f t="array" aca="1" ref="CV1212" ca="1">IF($CN1212&gt;$CV$6, "", IFERROR(INDEX($BO$4:$BV$4, $BN$4, MATCH($CK1212, $BO$8:$BV$8, 0)), 0))</f>
        <v/>
      </c>
      <c r="CX1212" s="118" t="str">
        <f t="shared" ca="1" si="206"/>
        <v/>
      </c>
    </row>
    <row r="1213" spans="88:102" hidden="1" x14ac:dyDescent="0.25">
      <c r="CJ1213" s="89">
        <f t="shared" ca="1" si="203"/>
        <v>45868</v>
      </c>
      <c r="CK1213" s="17" t="str">
        <f t="shared" ca="1" si="205"/>
        <v>Wed</v>
      </c>
      <c r="CL1213" s="118" cm="1">
        <f t="array" aca="1" ref="CL1213" ca="1">IFERROR(INDEX($BO$6:$BV$6, $BN$6, MATCH($CK1213, $BO$8:$BV$8, 0)), 0)</f>
        <v>0.28385416666666663</v>
      </c>
      <c r="CN1213" s="150">
        <f t="shared" ca="1" si="207"/>
        <v>5</v>
      </c>
      <c r="CO1213" s="118">
        <f ca="1">SUMIF($CN$9:$CN1213, $CN1213, $CL$9:$CL$9)</f>
        <v>233.89583333333064</v>
      </c>
      <c r="CP1213" s="140" t="str">
        <f ca="1">IFERROR(INDEX('Current Jobs'!$W$11:$W$510, MATCH($CN1213, 'Current Jobs'!$T$11:$T$510, 0)), "")</f>
        <v/>
      </c>
      <c r="CQ1213" s="17" t="str">
        <f t="shared" ca="1" si="202"/>
        <v/>
      </c>
      <c r="CR1213" s="17" t="str">
        <f t="shared" ca="1" si="204"/>
        <v/>
      </c>
      <c r="CS1213" s="17" t="str">
        <f t="shared" ca="1" si="208"/>
        <v/>
      </c>
      <c r="CT1213" s="17" t="str">
        <f t="shared" ca="1" si="209"/>
        <v/>
      </c>
      <c r="CV1213" s="118" t="str" cm="1">
        <f t="array" aca="1" ref="CV1213" ca="1">IF($CN1213&gt;$CV$6, "", IFERROR(INDEX($BO$4:$BV$4, $BN$4, MATCH($CK1213, $BO$8:$BV$8, 0)), 0))</f>
        <v/>
      </c>
      <c r="CX1213" s="118" t="str">
        <f t="shared" ca="1" si="206"/>
        <v/>
      </c>
    </row>
    <row r="1214" spans="88:102" hidden="1" x14ac:dyDescent="0.25">
      <c r="CJ1214" s="89">
        <f t="shared" ca="1" si="203"/>
        <v>45869</v>
      </c>
      <c r="CK1214" s="17" t="str">
        <f t="shared" ca="1" si="205"/>
        <v>Thu</v>
      </c>
      <c r="CL1214" s="118" cm="1">
        <f t="array" aca="1" ref="CL1214" ca="1">IFERROR(INDEX($BO$6:$BV$6, $BN$6, MATCH($CK1214, $BO$8:$BV$8, 0)), 0)</f>
        <v>0.28385416666666663</v>
      </c>
      <c r="CN1214" s="150">
        <f t="shared" ca="1" si="207"/>
        <v>5</v>
      </c>
      <c r="CO1214" s="118">
        <f ca="1">SUMIF($CN$9:$CN1214, $CN1214, $CL$9:$CL$9)</f>
        <v>234.1796874999973</v>
      </c>
      <c r="CP1214" s="140" t="str">
        <f ca="1">IFERROR(INDEX('Current Jobs'!$W$11:$W$510, MATCH($CN1214, 'Current Jobs'!$T$11:$T$510, 0)), "")</f>
        <v/>
      </c>
      <c r="CQ1214" s="17" t="str">
        <f t="shared" ca="1" si="202"/>
        <v/>
      </c>
      <c r="CR1214" s="17" t="str">
        <f t="shared" ca="1" si="204"/>
        <v/>
      </c>
      <c r="CS1214" s="17" t="str">
        <f t="shared" ca="1" si="208"/>
        <v/>
      </c>
      <c r="CT1214" s="17" t="str">
        <f t="shared" ca="1" si="209"/>
        <v/>
      </c>
      <c r="CV1214" s="118" t="str" cm="1">
        <f t="array" aca="1" ref="CV1214" ca="1">IF($CN1214&gt;$CV$6, "", IFERROR(INDEX($BO$4:$BV$4, $BN$4, MATCH($CK1214, $BO$8:$BV$8, 0)), 0))</f>
        <v/>
      </c>
      <c r="CX1214" s="118" t="str">
        <f t="shared" ca="1" si="206"/>
        <v/>
      </c>
    </row>
    <row r="1215" spans="88:102" hidden="1" x14ac:dyDescent="0.25">
      <c r="CJ1215" s="89">
        <f t="shared" ca="1" si="203"/>
        <v>45870</v>
      </c>
      <c r="CK1215" s="17" t="str">
        <f t="shared" ca="1" si="205"/>
        <v>Fri</v>
      </c>
      <c r="CL1215" s="118" cm="1">
        <f t="array" aca="1" ref="CL1215" ca="1">IFERROR(INDEX($BO$6:$BV$6, $BN$6, MATCH($CK1215, $BO$8:$BV$8, 0)), 0)</f>
        <v>0.28385416666666663</v>
      </c>
      <c r="CN1215" s="150">
        <f t="shared" ca="1" si="207"/>
        <v>5</v>
      </c>
      <c r="CO1215" s="118">
        <f ca="1">SUMIF($CN$9:$CN1215, $CN1215, $CL$9:$CL$9)</f>
        <v>234.46354166666396</v>
      </c>
      <c r="CP1215" s="140" t="str">
        <f ca="1">IFERROR(INDEX('Current Jobs'!$W$11:$W$510, MATCH($CN1215, 'Current Jobs'!$T$11:$T$510, 0)), "")</f>
        <v/>
      </c>
      <c r="CQ1215" s="17" t="str">
        <f t="shared" ca="1" si="202"/>
        <v/>
      </c>
      <c r="CR1215" s="17" t="str">
        <f t="shared" ca="1" si="204"/>
        <v/>
      </c>
      <c r="CS1215" s="17" t="str">
        <f t="shared" ca="1" si="208"/>
        <v/>
      </c>
      <c r="CT1215" s="17" t="str">
        <f t="shared" ca="1" si="209"/>
        <v/>
      </c>
      <c r="CV1215" s="118" t="str" cm="1">
        <f t="array" aca="1" ref="CV1215" ca="1">IF($CN1215&gt;$CV$6, "", IFERROR(INDEX($BO$4:$BV$4, $BN$4, MATCH($CK1215, $BO$8:$BV$8, 0)), 0))</f>
        <v/>
      </c>
      <c r="CX1215" s="118" t="str">
        <f t="shared" ca="1" si="206"/>
        <v/>
      </c>
    </row>
    <row r="1216" spans="88:102" hidden="1" x14ac:dyDescent="0.25">
      <c r="CJ1216" s="89">
        <f t="shared" ca="1" si="203"/>
        <v>45871</v>
      </c>
      <c r="CK1216" s="17" t="str">
        <f t="shared" ca="1" si="205"/>
        <v>Sat</v>
      </c>
      <c r="CL1216" s="118" cm="1">
        <f t="array" aca="1" ref="CL1216" ca="1">IFERROR(INDEX($BO$6:$BV$6, $BN$6, MATCH($CK1216, $BO$8:$BV$8, 0)), 0)</f>
        <v>0</v>
      </c>
      <c r="CN1216" s="150">
        <f t="shared" ca="1" si="207"/>
        <v>5</v>
      </c>
      <c r="CO1216" s="118">
        <f ca="1">SUMIF($CN$9:$CN1216, $CN1216, $CL$9:$CL$9)</f>
        <v>234.46354166666396</v>
      </c>
      <c r="CP1216" s="140" t="str">
        <f ca="1">IFERROR(INDEX('Current Jobs'!$W$11:$W$510, MATCH($CN1216, 'Current Jobs'!$T$11:$T$510, 0)), "")</f>
        <v/>
      </c>
      <c r="CQ1216" s="17" t="str">
        <f t="shared" ca="1" si="202"/>
        <v/>
      </c>
      <c r="CR1216" s="17" t="str">
        <f t="shared" ca="1" si="204"/>
        <v/>
      </c>
      <c r="CS1216" s="17" t="str">
        <f t="shared" ca="1" si="208"/>
        <v/>
      </c>
      <c r="CT1216" s="17" t="str">
        <f t="shared" ca="1" si="209"/>
        <v/>
      </c>
      <c r="CV1216" s="118" t="str" cm="1">
        <f t="array" aca="1" ref="CV1216" ca="1">IF($CN1216&gt;$CV$6, "", IFERROR(INDEX($BO$4:$BV$4, $BN$4, MATCH($CK1216, $BO$8:$BV$8, 0)), 0))</f>
        <v/>
      </c>
      <c r="CX1216" s="118" t="str">
        <f t="shared" ca="1" si="206"/>
        <v/>
      </c>
    </row>
    <row r="1217" spans="88:102" hidden="1" x14ac:dyDescent="0.25">
      <c r="CJ1217" s="89">
        <f t="shared" ca="1" si="203"/>
        <v>45872</v>
      </c>
      <c r="CK1217" s="17" t="str">
        <f t="shared" ca="1" si="205"/>
        <v>Sun</v>
      </c>
      <c r="CL1217" s="118" cm="1">
        <f t="array" aca="1" ref="CL1217" ca="1">IFERROR(INDEX($BO$6:$BV$6, $BN$6, MATCH($CK1217, $BO$8:$BV$8, 0)), 0)</f>
        <v>0</v>
      </c>
      <c r="CN1217" s="150">
        <f t="shared" ca="1" si="207"/>
        <v>5</v>
      </c>
      <c r="CO1217" s="118">
        <f ca="1">SUMIF($CN$9:$CN1217, $CN1217, $CL$9:$CL$9)</f>
        <v>234.46354166666396</v>
      </c>
      <c r="CP1217" s="140" t="str">
        <f ca="1">IFERROR(INDEX('Current Jobs'!$W$11:$W$510, MATCH($CN1217, 'Current Jobs'!$T$11:$T$510, 0)), "")</f>
        <v/>
      </c>
      <c r="CQ1217" s="17" t="str">
        <f t="shared" ca="1" si="202"/>
        <v/>
      </c>
      <c r="CR1217" s="17" t="str">
        <f t="shared" ca="1" si="204"/>
        <v/>
      </c>
      <c r="CS1217" s="17" t="str">
        <f t="shared" ca="1" si="208"/>
        <v/>
      </c>
      <c r="CT1217" s="17" t="str">
        <f t="shared" ca="1" si="209"/>
        <v/>
      </c>
      <c r="CV1217" s="118" t="str" cm="1">
        <f t="array" aca="1" ref="CV1217" ca="1">IF($CN1217&gt;$CV$6, "", IFERROR(INDEX($BO$4:$BV$4, $BN$4, MATCH($CK1217, $BO$8:$BV$8, 0)), 0))</f>
        <v/>
      </c>
      <c r="CX1217" s="118" t="str">
        <f t="shared" ca="1" si="206"/>
        <v/>
      </c>
    </row>
    <row r="1218" spans="88:102" hidden="1" x14ac:dyDescent="0.25">
      <c r="CJ1218" s="89">
        <f t="shared" ca="1" si="203"/>
        <v>45873</v>
      </c>
      <c r="CK1218" s="17" t="str">
        <f t="shared" ca="1" si="205"/>
        <v>Mon</v>
      </c>
      <c r="CL1218" s="118" cm="1">
        <f t="array" aca="1" ref="CL1218" ca="1">IFERROR(INDEX($BO$6:$BV$6, $BN$6, MATCH($CK1218, $BO$8:$BV$8, 0)), 0)</f>
        <v>0.28385416666666663</v>
      </c>
      <c r="CN1218" s="150">
        <f t="shared" ca="1" si="207"/>
        <v>5</v>
      </c>
      <c r="CO1218" s="118">
        <f ca="1">SUMIF($CN$9:$CN1218, $CN1218, $CL$9:$CL$9)</f>
        <v>234.74739583333061</v>
      </c>
      <c r="CP1218" s="140" t="str">
        <f ca="1">IFERROR(INDEX('Current Jobs'!$W$11:$W$510, MATCH($CN1218, 'Current Jobs'!$T$11:$T$510, 0)), "")</f>
        <v/>
      </c>
      <c r="CQ1218" s="17" t="str">
        <f t="shared" ca="1" si="202"/>
        <v/>
      </c>
      <c r="CR1218" s="17" t="str">
        <f t="shared" ca="1" si="204"/>
        <v/>
      </c>
      <c r="CS1218" s="17" t="str">
        <f t="shared" ca="1" si="208"/>
        <v/>
      </c>
      <c r="CT1218" s="17" t="str">
        <f t="shared" ca="1" si="209"/>
        <v/>
      </c>
      <c r="CV1218" s="118" t="str" cm="1">
        <f t="array" aca="1" ref="CV1218" ca="1">IF($CN1218&gt;$CV$6, "", IFERROR(INDEX($BO$4:$BV$4, $BN$4, MATCH($CK1218, $BO$8:$BV$8, 0)), 0))</f>
        <v/>
      </c>
      <c r="CX1218" s="118" t="str">
        <f t="shared" ca="1" si="206"/>
        <v/>
      </c>
    </row>
    <row r="1219" spans="88:102" hidden="1" x14ac:dyDescent="0.25">
      <c r="CJ1219" s="89">
        <f t="shared" ca="1" si="203"/>
        <v>45874</v>
      </c>
      <c r="CK1219" s="17" t="str">
        <f t="shared" ca="1" si="205"/>
        <v>Tue</v>
      </c>
      <c r="CL1219" s="118" cm="1">
        <f t="array" aca="1" ref="CL1219" ca="1">IFERROR(INDEX($BO$6:$BV$6, $BN$6, MATCH($CK1219, $BO$8:$BV$8, 0)), 0)</f>
        <v>0.28385416666666663</v>
      </c>
      <c r="CN1219" s="150">
        <f t="shared" ca="1" si="207"/>
        <v>5</v>
      </c>
      <c r="CO1219" s="118">
        <f ca="1">SUMIF($CN$9:$CN1219, $CN1219, $CL$9:$CL$9)</f>
        <v>235.03124999999727</v>
      </c>
      <c r="CP1219" s="140" t="str">
        <f ca="1">IFERROR(INDEX('Current Jobs'!$W$11:$W$510, MATCH($CN1219, 'Current Jobs'!$T$11:$T$510, 0)), "")</f>
        <v/>
      </c>
      <c r="CQ1219" s="17" t="str">
        <f t="shared" ca="1" si="202"/>
        <v/>
      </c>
      <c r="CR1219" s="17" t="str">
        <f t="shared" ca="1" si="204"/>
        <v/>
      </c>
      <c r="CS1219" s="17" t="str">
        <f t="shared" ca="1" si="208"/>
        <v/>
      </c>
      <c r="CT1219" s="17" t="str">
        <f t="shared" ca="1" si="209"/>
        <v/>
      </c>
      <c r="CV1219" s="118" t="str" cm="1">
        <f t="array" aca="1" ref="CV1219" ca="1">IF($CN1219&gt;$CV$6, "", IFERROR(INDEX($BO$4:$BV$4, $BN$4, MATCH($CK1219, $BO$8:$BV$8, 0)), 0))</f>
        <v/>
      </c>
      <c r="CX1219" s="118" t="str">
        <f t="shared" ca="1" si="206"/>
        <v/>
      </c>
    </row>
    <row r="1220" spans="88:102" hidden="1" x14ac:dyDescent="0.25">
      <c r="CJ1220" s="89">
        <f t="shared" ca="1" si="203"/>
        <v>45875</v>
      </c>
      <c r="CK1220" s="17" t="str">
        <f t="shared" ca="1" si="205"/>
        <v>Wed</v>
      </c>
      <c r="CL1220" s="118" cm="1">
        <f t="array" aca="1" ref="CL1220" ca="1">IFERROR(INDEX($BO$6:$BV$6, $BN$6, MATCH($CK1220, $BO$8:$BV$8, 0)), 0)</f>
        <v>0.28385416666666663</v>
      </c>
      <c r="CN1220" s="150">
        <f t="shared" ca="1" si="207"/>
        <v>5</v>
      </c>
      <c r="CO1220" s="118">
        <f ca="1">SUMIF($CN$9:$CN1220, $CN1220, $CL$9:$CL$9)</f>
        <v>235.31510416666393</v>
      </c>
      <c r="CP1220" s="140" t="str">
        <f ca="1">IFERROR(INDEX('Current Jobs'!$W$11:$W$510, MATCH($CN1220, 'Current Jobs'!$T$11:$T$510, 0)), "")</f>
        <v/>
      </c>
      <c r="CQ1220" s="17" t="str">
        <f t="shared" ca="1" si="202"/>
        <v/>
      </c>
      <c r="CR1220" s="17" t="str">
        <f t="shared" ca="1" si="204"/>
        <v/>
      </c>
      <c r="CS1220" s="17" t="str">
        <f t="shared" ca="1" si="208"/>
        <v/>
      </c>
      <c r="CT1220" s="17" t="str">
        <f t="shared" ca="1" si="209"/>
        <v/>
      </c>
      <c r="CV1220" s="118" t="str" cm="1">
        <f t="array" aca="1" ref="CV1220" ca="1">IF($CN1220&gt;$CV$6, "", IFERROR(INDEX($BO$4:$BV$4, $BN$4, MATCH($CK1220, $BO$8:$BV$8, 0)), 0))</f>
        <v/>
      </c>
      <c r="CX1220" s="118" t="str">
        <f t="shared" ca="1" si="206"/>
        <v/>
      </c>
    </row>
    <row r="1221" spans="88:102" hidden="1" x14ac:dyDescent="0.25">
      <c r="CJ1221" s="89">
        <f t="shared" ca="1" si="203"/>
        <v>45876</v>
      </c>
      <c r="CK1221" s="17" t="str">
        <f t="shared" ca="1" si="205"/>
        <v>Thu</v>
      </c>
      <c r="CL1221" s="118" cm="1">
        <f t="array" aca="1" ref="CL1221" ca="1">IFERROR(INDEX($BO$6:$BV$6, $BN$6, MATCH($CK1221, $BO$8:$BV$8, 0)), 0)</f>
        <v>0.28385416666666663</v>
      </c>
      <c r="CN1221" s="150">
        <f t="shared" ca="1" si="207"/>
        <v>5</v>
      </c>
      <c r="CO1221" s="118">
        <f ca="1">SUMIF($CN$9:$CN1221, $CN1221, $CL$9:$CL$9)</f>
        <v>235.59895833333059</v>
      </c>
      <c r="CP1221" s="140" t="str">
        <f ca="1">IFERROR(INDEX('Current Jobs'!$W$11:$W$510, MATCH($CN1221, 'Current Jobs'!$T$11:$T$510, 0)), "")</f>
        <v/>
      </c>
      <c r="CQ1221" s="17" t="str">
        <f t="shared" ca="1" si="202"/>
        <v/>
      </c>
      <c r="CR1221" s="17" t="str">
        <f t="shared" ca="1" si="204"/>
        <v/>
      </c>
      <c r="CS1221" s="17" t="str">
        <f t="shared" ca="1" si="208"/>
        <v/>
      </c>
      <c r="CT1221" s="17" t="str">
        <f t="shared" ca="1" si="209"/>
        <v/>
      </c>
      <c r="CV1221" s="118" t="str" cm="1">
        <f t="array" aca="1" ref="CV1221" ca="1">IF($CN1221&gt;$CV$6, "", IFERROR(INDEX($BO$4:$BV$4, $BN$4, MATCH($CK1221, $BO$8:$BV$8, 0)), 0))</f>
        <v/>
      </c>
      <c r="CX1221" s="118" t="str">
        <f t="shared" ca="1" si="206"/>
        <v/>
      </c>
    </row>
    <row r="1222" spans="88:102" hidden="1" x14ac:dyDescent="0.25">
      <c r="CJ1222" s="89">
        <f t="shared" ca="1" si="203"/>
        <v>45877</v>
      </c>
      <c r="CK1222" s="17" t="str">
        <f t="shared" ca="1" si="205"/>
        <v>Fri</v>
      </c>
      <c r="CL1222" s="118" cm="1">
        <f t="array" aca="1" ref="CL1222" ca="1">IFERROR(INDEX($BO$6:$BV$6, $BN$6, MATCH($CK1222, $BO$8:$BV$8, 0)), 0)</f>
        <v>0.28385416666666663</v>
      </c>
      <c r="CN1222" s="150">
        <f t="shared" ca="1" si="207"/>
        <v>5</v>
      </c>
      <c r="CO1222" s="118">
        <f ca="1">SUMIF($CN$9:$CN1222, $CN1222, $CL$9:$CL$9)</f>
        <v>235.88281249999724</v>
      </c>
      <c r="CP1222" s="140" t="str">
        <f ca="1">IFERROR(INDEX('Current Jobs'!$W$11:$W$510, MATCH($CN1222, 'Current Jobs'!$T$11:$T$510, 0)), "")</f>
        <v/>
      </c>
      <c r="CQ1222" s="17" t="str">
        <f t="shared" ca="1" si="202"/>
        <v/>
      </c>
      <c r="CR1222" s="17" t="str">
        <f t="shared" ca="1" si="204"/>
        <v/>
      </c>
      <c r="CS1222" s="17" t="str">
        <f t="shared" ca="1" si="208"/>
        <v/>
      </c>
      <c r="CT1222" s="17" t="str">
        <f t="shared" ca="1" si="209"/>
        <v/>
      </c>
      <c r="CV1222" s="118" t="str" cm="1">
        <f t="array" aca="1" ref="CV1222" ca="1">IF($CN1222&gt;$CV$6, "", IFERROR(INDEX($BO$4:$BV$4, $BN$4, MATCH($CK1222, $BO$8:$BV$8, 0)), 0))</f>
        <v/>
      </c>
      <c r="CX1222" s="118" t="str">
        <f t="shared" ca="1" si="206"/>
        <v/>
      </c>
    </row>
    <row r="1223" spans="88:102" hidden="1" x14ac:dyDescent="0.25">
      <c r="CJ1223" s="89">
        <f t="shared" ca="1" si="203"/>
        <v>45878</v>
      </c>
      <c r="CK1223" s="17" t="str">
        <f t="shared" ca="1" si="205"/>
        <v>Sat</v>
      </c>
      <c r="CL1223" s="118" cm="1">
        <f t="array" aca="1" ref="CL1223" ca="1">IFERROR(INDEX($BO$6:$BV$6, $BN$6, MATCH($CK1223, $BO$8:$BV$8, 0)), 0)</f>
        <v>0</v>
      </c>
      <c r="CN1223" s="150">
        <f t="shared" ca="1" si="207"/>
        <v>5</v>
      </c>
      <c r="CO1223" s="118">
        <f ca="1">SUMIF($CN$9:$CN1223, $CN1223, $CL$9:$CL$9)</f>
        <v>235.88281249999724</v>
      </c>
      <c r="CP1223" s="140" t="str">
        <f ca="1">IFERROR(INDEX('Current Jobs'!$W$11:$W$510, MATCH($CN1223, 'Current Jobs'!$T$11:$T$510, 0)), "")</f>
        <v/>
      </c>
      <c r="CQ1223" s="17" t="str">
        <f t="shared" ref="CQ1223:CQ1286" ca="1" si="210">IF($CN1223&gt;$CN1222, $CQ$8, "")</f>
        <v/>
      </c>
      <c r="CR1223" s="17" t="str">
        <f t="shared" ca="1" si="204"/>
        <v/>
      </c>
      <c r="CS1223" s="17" t="str">
        <f t="shared" ca="1" si="208"/>
        <v/>
      </c>
      <c r="CT1223" s="17" t="str">
        <f t="shared" ca="1" si="209"/>
        <v/>
      </c>
      <c r="CV1223" s="118" t="str" cm="1">
        <f t="array" aca="1" ref="CV1223" ca="1">IF($CN1223&gt;$CV$6, "", IFERROR(INDEX($BO$4:$BV$4, $BN$4, MATCH($CK1223, $BO$8:$BV$8, 0)), 0))</f>
        <v/>
      </c>
      <c r="CX1223" s="118" t="str">
        <f t="shared" ca="1" si="206"/>
        <v/>
      </c>
    </row>
    <row r="1224" spans="88:102" hidden="1" x14ac:dyDescent="0.25">
      <c r="CJ1224" s="89">
        <f t="shared" ref="CJ1224:CJ1287" ca="1" si="211">CJ1223+1</f>
        <v>45879</v>
      </c>
      <c r="CK1224" s="17" t="str">
        <f t="shared" ca="1" si="205"/>
        <v>Sun</v>
      </c>
      <c r="CL1224" s="118" cm="1">
        <f t="array" aca="1" ref="CL1224" ca="1">IFERROR(INDEX($BO$6:$BV$6, $BN$6, MATCH($CK1224, $BO$8:$BV$8, 0)), 0)</f>
        <v>0</v>
      </c>
      <c r="CN1224" s="150">
        <f t="shared" ca="1" si="207"/>
        <v>5</v>
      </c>
      <c r="CO1224" s="118">
        <f ca="1">SUMIF($CN$9:$CN1224, $CN1224, $CL$9:$CL$9)</f>
        <v>235.88281249999724</v>
      </c>
      <c r="CP1224" s="140" t="str">
        <f ca="1">IFERROR(INDEX('Current Jobs'!$W$11:$W$510, MATCH($CN1224, 'Current Jobs'!$T$11:$T$510, 0)), "")</f>
        <v/>
      </c>
      <c r="CQ1224" s="17" t="str">
        <f t="shared" ca="1" si="210"/>
        <v/>
      </c>
      <c r="CR1224" s="17" t="str">
        <f t="shared" ref="CR1224:CR1287" ca="1" si="212">IF($CN1225&gt;$CN1224, $CR$8, "")</f>
        <v/>
      </c>
      <c r="CS1224" s="17" t="str">
        <f t="shared" ca="1" si="208"/>
        <v/>
      </c>
      <c r="CT1224" s="17" t="str">
        <f t="shared" ca="1" si="209"/>
        <v/>
      </c>
      <c r="CV1224" s="118" t="str" cm="1">
        <f t="array" aca="1" ref="CV1224" ca="1">IF($CN1224&gt;$CV$6, "", IFERROR(INDEX($BO$4:$BV$4, $BN$4, MATCH($CK1224, $BO$8:$BV$8, 0)), 0))</f>
        <v/>
      </c>
      <c r="CX1224" s="118" t="str">
        <f t="shared" ca="1" si="206"/>
        <v/>
      </c>
    </row>
    <row r="1225" spans="88:102" hidden="1" x14ac:dyDescent="0.25">
      <c r="CJ1225" s="89">
        <f t="shared" ca="1" si="211"/>
        <v>45880</v>
      </c>
      <c r="CK1225" s="17" t="str">
        <f t="shared" ref="CK1225:CK1288" ca="1" si="213">IF(COUNTIF($U$9:$U$32, $CJ1225)&gt;0, $CK$2, IF(COUNTIF($BX$50:$BX$89, $CJ1225)&gt;0, $BV$8, TEXT($CJ1225, "ddd")))</f>
        <v>Mon</v>
      </c>
      <c r="CL1225" s="118" cm="1">
        <f t="array" aca="1" ref="CL1225" ca="1">IFERROR(INDEX($BO$6:$BV$6, $BN$6, MATCH($CK1225, $BO$8:$BV$8, 0)), 0)</f>
        <v>0.28385416666666663</v>
      </c>
      <c r="CN1225" s="150">
        <f t="shared" ca="1" si="207"/>
        <v>5</v>
      </c>
      <c r="CO1225" s="118">
        <f ca="1">SUMIF($CN$9:$CN1225, $CN1225, $CL$9:$CL$9)</f>
        <v>236.1666666666639</v>
      </c>
      <c r="CP1225" s="140" t="str">
        <f ca="1">IFERROR(INDEX('Current Jobs'!$W$11:$W$510, MATCH($CN1225, 'Current Jobs'!$T$11:$T$510, 0)), "")</f>
        <v/>
      </c>
      <c r="CQ1225" s="17" t="str">
        <f t="shared" ca="1" si="210"/>
        <v/>
      </c>
      <c r="CR1225" s="17" t="str">
        <f t="shared" ca="1" si="212"/>
        <v/>
      </c>
      <c r="CS1225" s="17" t="str">
        <f t="shared" ca="1" si="208"/>
        <v/>
      </c>
      <c r="CT1225" s="17" t="str">
        <f t="shared" ca="1" si="209"/>
        <v/>
      </c>
      <c r="CV1225" s="118" t="str" cm="1">
        <f t="array" aca="1" ref="CV1225" ca="1">IF($CN1225&gt;$CV$6, "", IFERROR(INDEX($BO$4:$BV$4, $BN$4, MATCH($CK1225, $BO$8:$BV$8, 0)), 0))</f>
        <v/>
      </c>
      <c r="CX1225" s="118" t="str">
        <f t="shared" ca="1" si="206"/>
        <v/>
      </c>
    </row>
    <row r="1226" spans="88:102" hidden="1" x14ac:dyDescent="0.25">
      <c r="CJ1226" s="89">
        <f t="shared" ca="1" si="211"/>
        <v>45881</v>
      </c>
      <c r="CK1226" s="17" t="str">
        <f t="shared" ca="1" si="213"/>
        <v>Tue</v>
      </c>
      <c r="CL1226" s="118" cm="1">
        <f t="array" aca="1" ref="CL1226" ca="1">IFERROR(INDEX($BO$6:$BV$6, $BN$6, MATCH($CK1226, $BO$8:$BV$8, 0)), 0)</f>
        <v>0.28385416666666663</v>
      </c>
      <c r="CN1226" s="150">
        <f t="shared" ca="1" si="207"/>
        <v>5</v>
      </c>
      <c r="CO1226" s="118">
        <f ca="1">SUMIF($CN$9:$CN1226, $CN1226, $CL$9:$CL$9)</f>
        <v>236.45052083333056</v>
      </c>
      <c r="CP1226" s="140" t="str">
        <f ca="1">IFERROR(INDEX('Current Jobs'!$W$11:$W$510, MATCH($CN1226, 'Current Jobs'!$T$11:$T$510, 0)), "")</f>
        <v/>
      </c>
      <c r="CQ1226" s="17" t="str">
        <f t="shared" ca="1" si="210"/>
        <v/>
      </c>
      <c r="CR1226" s="17" t="str">
        <f t="shared" ca="1" si="212"/>
        <v/>
      </c>
      <c r="CS1226" s="17" t="str">
        <f t="shared" ca="1" si="208"/>
        <v/>
      </c>
      <c r="CT1226" s="17" t="str">
        <f t="shared" ca="1" si="209"/>
        <v/>
      </c>
      <c r="CV1226" s="118" t="str" cm="1">
        <f t="array" aca="1" ref="CV1226" ca="1">IF($CN1226&gt;$CV$6, "", IFERROR(INDEX($BO$4:$BV$4, $BN$4, MATCH($CK1226, $BO$8:$BV$8, 0)), 0))</f>
        <v/>
      </c>
      <c r="CX1226" s="118" t="str">
        <f t="shared" ref="CX1226:CX1289" ca="1" si="214">IF($CN1226&gt;$CV$6, "", $CL1226)</f>
        <v/>
      </c>
    </row>
    <row r="1227" spans="88:102" hidden="1" x14ac:dyDescent="0.25">
      <c r="CJ1227" s="89">
        <f t="shared" ca="1" si="211"/>
        <v>45882</v>
      </c>
      <c r="CK1227" s="17" t="str">
        <f t="shared" ca="1" si="213"/>
        <v>Wed</v>
      </c>
      <c r="CL1227" s="118" cm="1">
        <f t="array" aca="1" ref="CL1227" ca="1">IFERROR(INDEX($BO$6:$BV$6, $BN$6, MATCH($CK1227, $BO$8:$BV$8, 0)), 0)</f>
        <v>0.28385416666666663</v>
      </c>
      <c r="CN1227" s="150">
        <f t="shared" ca="1" si="207"/>
        <v>5</v>
      </c>
      <c r="CO1227" s="118">
        <f ca="1">SUMIF($CN$9:$CN1227, $CN1227, $CL$9:$CL$9)</f>
        <v>236.73437499999721</v>
      </c>
      <c r="CP1227" s="140" t="str">
        <f ca="1">IFERROR(INDEX('Current Jobs'!$W$11:$W$510, MATCH($CN1227, 'Current Jobs'!$T$11:$T$510, 0)), "")</f>
        <v/>
      </c>
      <c r="CQ1227" s="17" t="str">
        <f t="shared" ca="1" si="210"/>
        <v/>
      </c>
      <c r="CR1227" s="17" t="str">
        <f t="shared" ca="1" si="212"/>
        <v/>
      </c>
      <c r="CS1227" s="17" t="str">
        <f t="shared" ca="1" si="208"/>
        <v/>
      </c>
      <c r="CT1227" s="17" t="str">
        <f t="shared" ca="1" si="209"/>
        <v/>
      </c>
      <c r="CV1227" s="118" t="str" cm="1">
        <f t="array" aca="1" ref="CV1227" ca="1">IF($CN1227&gt;$CV$6, "", IFERROR(INDEX($BO$4:$BV$4, $BN$4, MATCH($CK1227, $BO$8:$BV$8, 0)), 0))</f>
        <v/>
      </c>
      <c r="CX1227" s="118" t="str">
        <f t="shared" ca="1" si="214"/>
        <v/>
      </c>
    </row>
    <row r="1228" spans="88:102" hidden="1" x14ac:dyDescent="0.25">
      <c r="CJ1228" s="89">
        <f t="shared" ca="1" si="211"/>
        <v>45883</v>
      </c>
      <c r="CK1228" s="17" t="str">
        <f t="shared" ca="1" si="213"/>
        <v>Thu</v>
      </c>
      <c r="CL1228" s="118" cm="1">
        <f t="array" aca="1" ref="CL1228" ca="1">IFERROR(INDEX($BO$6:$BV$6, $BN$6, MATCH($CK1228, $BO$8:$BV$8, 0)), 0)</f>
        <v>0.28385416666666663</v>
      </c>
      <c r="CN1228" s="150">
        <f t="shared" ca="1" si="207"/>
        <v>5</v>
      </c>
      <c r="CO1228" s="118">
        <f ca="1">SUMIF($CN$9:$CN1228, $CN1228, $CL$9:$CL$9)</f>
        <v>237.01822916666387</v>
      </c>
      <c r="CP1228" s="140" t="str">
        <f ca="1">IFERROR(INDEX('Current Jobs'!$W$11:$W$510, MATCH($CN1228, 'Current Jobs'!$T$11:$T$510, 0)), "")</f>
        <v/>
      </c>
      <c r="CQ1228" s="17" t="str">
        <f t="shared" ca="1" si="210"/>
        <v/>
      </c>
      <c r="CR1228" s="17" t="str">
        <f t="shared" ca="1" si="212"/>
        <v/>
      </c>
      <c r="CS1228" s="17" t="str">
        <f t="shared" ca="1" si="208"/>
        <v/>
      </c>
      <c r="CT1228" s="17" t="str">
        <f t="shared" ca="1" si="209"/>
        <v/>
      </c>
      <c r="CV1228" s="118" t="str" cm="1">
        <f t="array" aca="1" ref="CV1228" ca="1">IF($CN1228&gt;$CV$6, "", IFERROR(INDEX($BO$4:$BV$4, $BN$4, MATCH($CK1228, $BO$8:$BV$8, 0)), 0))</f>
        <v/>
      </c>
      <c r="CX1228" s="118" t="str">
        <f t="shared" ca="1" si="214"/>
        <v/>
      </c>
    </row>
    <row r="1229" spans="88:102" hidden="1" x14ac:dyDescent="0.25">
      <c r="CJ1229" s="89">
        <f t="shared" ca="1" si="211"/>
        <v>45884</v>
      </c>
      <c r="CK1229" s="17" t="str">
        <f t="shared" ca="1" si="213"/>
        <v>Fri</v>
      </c>
      <c r="CL1229" s="118" cm="1">
        <f t="array" aca="1" ref="CL1229" ca="1">IFERROR(INDEX($BO$6:$BV$6, $BN$6, MATCH($CK1229, $BO$8:$BV$8, 0)), 0)</f>
        <v>0.28385416666666663</v>
      </c>
      <c r="CN1229" s="150">
        <f t="shared" ca="1" si="207"/>
        <v>5</v>
      </c>
      <c r="CO1229" s="118">
        <f ca="1">SUMIF($CN$9:$CN1229, $CN1229, $CL$9:$CL$9)</f>
        <v>237.30208333333053</v>
      </c>
      <c r="CP1229" s="140" t="str">
        <f ca="1">IFERROR(INDEX('Current Jobs'!$W$11:$W$510, MATCH($CN1229, 'Current Jobs'!$T$11:$T$510, 0)), "")</f>
        <v/>
      </c>
      <c r="CQ1229" s="17" t="str">
        <f t="shared" ca="1" si="210"/>
        <v/>
      </c>
      <c r="CR1229" s="17" t="str">
        <f t="shared" ca="1" si="212"/>
        <v/>
      </c>
      <c r="CS1229" s="17" t="str">
        <f t="shared" ca="1" si="208"/>
        <v/>
      </c>
      <c r="CT1229" s="17" t="str">
        <f t="shared" ca="1" si="209"/>
        <v/>
      </c>
      <c r="CV1229" s="118" t="str" cm="1">
        <f t="array" aca="1" ref="CV1229" ca="1">IF($CN1229&gt;$CV$6, "", IFERROR(INDEX($BO$4:$BV$4, $BN$4, MATCH($CK1229, $BO$8:$BV$8, 0)), 0))</f>
        <v/>
      </c>
      <c r="CX1229" s="118" t="str">
        <f t="shared" ca="1" si="214"/>
        <v/>
      </c>
    </row>
    <row r="1230" spans="88:102" hidden="1" x14ac:dyDescent="0.25">
      <c r="CJ1230" s="89">
        <f t="shared" ca="1" si="211"/>
        <v>45885</v>
      </c>
      <c r="CK1230" s="17" t="str">
        <f t="shared" ca="1" si="213"/>
        <v>Sat</v>
      </c>
      <c r="CL1230" s="118" cm="1">
        <f t="array" aca="1" ref="CL1230" ca="1">IFERROR(INDEX($BO$6:$BV$6, $BN$6, MATCH($CK1230, $BO$8:$BV$8, 0)), 0)</f>
        <v>0</v>
      </c>
      <c r="CN1230" s="150">
        <f t="shared" ca="1" si="207"/>
        <v>5</v>
      </c>
      <c r="CO1230" s="118">
        <f ca="1">SUMIF($CN$9:$CN1230, $CN1230, $CL$9:$CL$9)</f>
        <v>237.30208333333053</v>
      </c>
      <c r="CP1230" s="140" t="str">
        <f ca="1">IFERROR(INDEX('Current Jobs'!$W$11:$W$510, MATCH($CN1230, 'Current Jobs'!$T$11:$T$510, 0)), "")</f>
        <v/>
      </c>
      <c r="CQ1230" s="17" t="str">
        <f t="shared" ca="1" si="210"/>
        <v/>
      </c>
      <c r="CR1230" s="17" t="str">
        <f t="shared" ca="1" si="212"/>
        <v/>
      </c>
      <c r="CS1230" s="17" t="str">
        <f t="shared" ca="1" si="208"/>
        <v/>
      </c>
      <c r="CT1230" s="17" t="str">
        <f t="shared" ca="1" si="209"/>
        <v/>
      </c>
      <c r="CV1230" s="118" t="str" cm="1">
        <f t="array" aca="1" ref="CV1230" ca="1">IF($CN1230&gt;$CV$6, "", IFERROR(INDEX($BO$4:$BV$4, $BN$4, MATCH($CK1230, $BO$8:$BV$8, 0)), 0))</f>
        <v/>
      </c>
      <c r="CX1230" s="118" t="str">
        <f t="shared" ca="1" si="214"/>
        <v/>
      </c>
    </row>
    <row r="1231" spans="88:102" hidden="1" x14ac:dyDescent="0.25">
      <c r="CJ1231" s="89">
        <f t="shared" ca="1" si="211"/>
        <v>45886</v>
      </c>
      <c r="CK1231" s="17" t="str">
        <f t="shared" ca="1" si="213"/>
        <v>Sun</v>
      </c>
      <c r="CL1231" s="118" cm="1">
        <f t="array" aca="1" ref="CL1231" ca="1">IFERROR(INDEX($BO$6:$BV$6, $BN$6, MATCH($CK1231, $BO$8:$BV$8, 0)), 0)</f>
        <v>0</v>
      </c>
      <c r="CN1231" s="150">
        <f t="shared" ca="1" si="207"/>
        <v>5</v>
      </c>
      <c r="CO1231" s="118">
        <f ca="1">SUMIF($CN$9:$CN1231, $CN1231, $CL$9:$CL$9)</f>
        <v>237.30208333333053</v>
      </c>
      <c r="CP1231" s="140" t="str">
        <f ca="1">IFERROR(INDEX('Current Jobs'!$W$11:$W$510, MATCH($CN1231, 'Current Jobs'!$T$11:$T$510, 0)), "")</f>
        <v/>
      </c>
      <c r="CQ1231" s="17" t="str">
        <f t="shared" ca="1" si="210"/>
        <v/>
      </c>
      <c r="CR1231" s="17" t="str">
        <f t="shared" ca="1" si="212"/>
        <v/>
      </c>
      <c r="CS1231" s="17" t="str">
        <f t="shared" ca="1" si="208"/>
        <v/>
      </c>
      <c r="CT1231" s="17" t="str">
        <f t="shared" ca="1" si="209"/>
        <v/>
      </c>
      <c r="CV1231" s="118" t="str" cm="1">
        <f t="array" aca="1" ref="CV1231" ca="1">IF($CN1231&gt;$CV$6, "", IFERROR(INDEX($BO$4:$BV$4, $BN$4, MATCH($CK1231, $BO$8:$BV$8, 0)), 0))</f>
        <v/>
      </c>
      <c r="CX1231" s="118" t="str">
        <f t="shared" ca="1" si="214"/>
        <v/>
      </c>
    </row>
    <row r="1232" spans="88:102" hidden="1" x14ac:dyDescent="0.25">
      <c r="CJ1232" s="89">
        <f t="shared" ca="1" si="211"/>
        <v>45887</v>
      </c>
      <c r="CK1232" s="17" t="str">
        <f t="shared" ca="1" si="213"/>
        <v>Mon</v>
      </c>
      <c r="CL1232" s="118" cm="1">
        <f t="array" aca="1" ref="CL1232" ca="1">IFERROR(INDEX($BO$6:$BV$6, $BN$6, MATCH($CK1232, $BO$8:$BV$8, 0)), 0)</f>
        <v>0.28385416666666663</v>
      </c>
      <c r="CN1232" s="150">
        <f t="shared" ca="1" si="207"/>
        <v>5</v>
      </c>
      <c r="CO1232" s="118">
        <f ca="1">SUMIF($CN$9:$CN1232, $CN1232, $CL$9:$CL$9)</f>
        <v>237.58593749999719</v>
      </c>
      <c r="CP1232" s="140" t="str">
        <f ca="1">IFERROR(INDEX('Current Jobs'!$W$11:$W$510, MATCH($CN1232, 'Current Jobs'!$T$11:$T$510, 0)), "")</f>
        <v/>
      </c>
      <c r="CQ1232" s="17" t="str">
        <f t="shared" ca="1" si="210"/>
        <v/>
      </c>
      <c r="CR1232" s="17" t="str">
        <f t="shared" ca="1" si="212"/>
        <v/>
      </c>
      <c r="CS1232" s="17" t="str">
        <f t="shared" ca="1" si="208"/>
        <v/>
      </c>
      <c r="CT1232" s="17" t="str">
        <f t="shared" ca="1" si="209"/>
        <v/>
      </c>
      <c r="CV1232" s="118" t="str" cm="1">
        <f t="array" aca="1" ref="CV1232" ca="1">IF($CN1232&gt;$CV$6, "", IFERROR(INDEX($BO$4:$BV$4, $BN$4, MATCH($CK1232, $BO$8:$BV$8, 0)), 0))</f>
        <v/>
      </c>
      <c r="CX1232" s="118" t="str">
        <f t="shared" ca="1" si="214"/>
        <v/>
      </c>
    </row>
    <row r="1233" spans="88:102" hidden="1" x14ac:dyDescent="0.25">
      <c r="CJ1233" s="89">
        <f t="shared" ca="1" si="211"/>
        <v>45888</v>
      </c>
      <c r="CK1233" s="17" t="str">
        <f t="shared" ca="1" si="213"/>
        <v>Tue</v>
      </c>
      <c r="CL1233" s="118" cm="1">
        <f t="array" aca="1" ref="CL1233" ca="1">IFERROR(INDEX($BO$6:$BV$6, $BN$6, MATCH($CK1233, $BO$8:$BV$8, 0)), 0)</f>
        <v>0.28385416666666663</v>
      </c>
      <c r="CN1233" s="150">
        <f t="shared" ref="CN1233:CN1296" ca="1" si="215">IF($CO1232&gt;=$CP1232, $CN1232+1, $CN1232)</f>
        <v>5</v>
      </c>
      <c r="CO1233" s="118">
        <f ca="1">SUMIF($CN$9:$CN1233, $CN1233, $CL$9:$CL$9)</f>
        <v>237.86979166666384</v>
      </c>
      <c r="CP1233" s="140" t="str">
        <f ca="1">IFERROR(INDEX('Current Jobs'!$W$11:$W$510, MATCH($CN1233, 'Current Jobs'!$T$11:$T$510, 0)), "")</f>
        <v/>
      </c>
      <c r="CQ1233" s="17" t="str">
        <f t="shared" ca="1" si="210"/>
        <v/>
      </c>
      <c r="CR1233" s="17" t="str">
        <f t="shared" ca="1" si="212"/>
        <v/>
      </c>
      <c r="CS1233" s="17" t="str">
        <f t="shared" ca="1" si="208"/>
        <v/>
      </c>
      <c r="CT1233" s="17" t="str">
        <f t="shared" ca="1" si="209"/>
        <v/>
      </c>
      <c r="CV1233" s="118" t="str" cm="1">
        <f t="array" aca="1" ref="CV1233" ca="1">IF($CN1233&gt;$CV$6, "", IFERROR(INDEX($BO$4:$BV$4, $BN$4, MATCH($CK1233, $BO$8:$BV$8, 0)), 0))</f>
        <v/>
      </c>
      <c r="CX1233" s="118" t="str">
        <f t="shared" ca="1" si="214"/>
        <v/>
      </c>
    </row>
    <row r="1234" spans="88:102" hidden="1" x14ac:dyDescent="0.25">
      <c r="CJ1234" s="89">
        <f t="shared" ca="1" si="211"/>
        <v>45889</v>
      </c>
      <c r="CK1234" s="17" t="str">
        <f t="shared" ca="1" si="213"/>
        <v>Wed</v>
      </c>
      <c r="CL1234" s="118" cm="1">
        <f t="array" aca="1" ref="CL1234" ca="1">IFERROR(INDEX($BO$6:$BV$6, $BN$6, MATCH($CK1234, $BO$8:$BV$8, 0)), 0)</f>
        <v>0.28385416666666663</v>
      </c>
      <c r="CN1234" s="150">
        <f t="shared" ca="1" si="215"/>
        <v>5</v>
      </c>
      <c r="CO1234" s="118">
        <f ca="1">SUMIF($CN$9:$CN1234, $CN1234, $CL$9:$CL$9)</f>
        <v>238.1536458333305</v>
      </c>
      <c r="CP1234" s="140" t="str">
        <f ca="1">IFERROR(INDEX('Current Jobs'!$W$11:$W$510, MATCH($CN1234, 'Current Jobs'!$T$11:$T$510, 0)), "")</f>
        <v/>
      </c>
      <c r="CQ1234" s="17" t="str">
        <f t="shared" ca="1" si="210"/>
        <v/>
      </c>
      <c r="CR1234" s="17" t="str">
        <f t="shared" ca="1" si="212"/>
        <v/>
      </c>
      <c r="CS1234" s="17" t="str">
        <f t="shared" ca="1" si="208"/>
        <v/>
      </c>
      <c r="CT1234" s="17" t="str">
        <f t="shared" ca="1" si="209"/>
        <v/>
      </c>
      <c r="CV1234" s="118" t="str" cm="1">
        <f t="array" aca="1" ref="CV1234" ca="1">IF($CN1234&gt;$CV$6, "", IFERROR(INDEX($BO$4:$BV$4, $BN$4, MATCH($CK1234, $BO$8:$BV$8, 0)), 0))</f>
        <v/>
      </c>
      <c r="CX1234" s="118" t="str">
        <f t="shared" ca="1" si="214"/>
        <v/>
      </c>
    </row>
    <row r="1235" spans="88:102" hidden="1" x14ac:dyDescent="0.25">
      <c r="CJ1235" s="89">
        <f t="shared" ca="1" si="211"/>
        <v>45890</v>
      </c>
      <c r="CK1235" s="17" t="str">
        <f t="shared" ca="1" si="213"/>
        <v>Thu</v>
      </c>
      <c r="CL1235" s="118" cm="1">
        <f t="array" aca="1" ref="CL1235" ca="1">IFERROR(INDEX($BO$6:$BV$6, $BN$6, MATCH($CK1235, $BO$8:$BV$8, 0)), 0)</f>
        <v>0.28385416666666663</v>
      </c>
      <c r="CN1235" s="150">
        <f t="shared" ca="1" si="215"/>
        <v>5</v>
      </c>
      <c r="CO1235" s="118">
        <f ca="1">SUMIF($CN$9:$CN1235, $CN1235, $CL$9:$CL$9)</f>
        <v>238.43749999999716</v>
      </c>
      <c r="CP1235" s="140" t="str">
        <f ca="1">IFERROR(INDEX('Current Jobs'!$W$11:$W$510, MATCH($CN1235, 'Current Jobs'!$T$11:$T$510, 0)), "")</f>
        <v/>
      </c>
      <c r="CQ1235" s="17" t="str">
        <f t="shared" ca="1" si="210"/>
        <v/>
      </c>
      <c r="CR1235" s="17" t="str">
        <f t="shared" ca="1" si="212"/>
        <v/>
      </c>
      <c r="CS1235" s="17" t="str">
        <f t="shared" ca="1" si="208"/>
        <v/>
      </c>
      <c r="CT1235" s="17" t="str">
        <f t="shared" ca="1" si="209"/>
        <v/>
      </c>
      <c r="CV1235" s="118" t="str" cm="1">
        <f t="array" aca="1" ref="CV1235" ca="1">IF($CN1235&gt;$CV$6, "", IFERROR(INDEX($BO$4:$BV$4, $BN$4, MATCH($CK1235, $BO$8:$BV$8, 0)), 0))</f>
        <v/>
      </c>
      <c r="CX1235" s="118" t="str">
        <f t="shared" ca="1" si="214"/>
        <v/>
      </c>
    </row>
    <row r="1236" spans="88:102" hidden="1" x14ac:dyDescent="0.25">
      <c r="CJ1236" s="89">
        <f t="shared" ca="1" si="211"/>
        <v>45891</v>
      </c>
      <c r="CK1236" s="17" t="str">
        <f t="shared" ca="1" si="213"/>
        <v>Fri</v>
      </c>
      <c r="CL1236" s="118" cm="1">
        <f t="array" aca="1" ref="CL1236" ca="1">IFERROR(INDEX($BO$6:$BV$6, $BN$6, MATCH($CK1236, $BO$8:$BV$8, 0)), 0)</f>
        <v>0.28385416666666663</v>
      </c>
      <c r="CN1236" s="150">
        <f t="shared" ca="1" si="215"/>
        <v>5</v>
      </c>
      <c r="CO1236" s="118">
        <f ca="1">SUMIF($CN$9:$CN1236, $CN1236, $CL$9:$CL$9)</f>
        <v>238.72135416666382</v>
      </c>
      <c r="CP1236" s="140" t="str">
        <f ca="1">IFERROR(INDEX('Current Jobs'!$W$11:$W$510, MATCH($CN1236, 'Current Jobs'!$T$11:$T$510, 0)), "")</f>
        <v/>
      </c>
      <c r="CQ1236" s="17" t="str">
        <f t="shared" ca="1" si="210"/>
        <v/>
      </c>
      <c r="CR1236" s="17" t="str">
        <f t="shared" ca="1" si="212"/>
        <v/>
      </c>
      <c r="CS1236" s="17" t="str">
        <f t="shared" ca="1" si="208"/>
        <v/>
      </c>
      <c r="CT1236" s="17" t="str">
        <f t="shared" ca="1" si="209"/>
        <v/>
      </c>
      <c r="CV1236" s="118" t="str" cm="1">
        <f t="array" aca="1" ref="CV1236" ca="1">IF($CN1236&gt;$CV$6, "", IFERROR(INDEX($BO$4:$BV$4, $BN$4, MATCH($CK1236, $BO$8:$BV$8, 0)), 0))</f>
        <v/>
      </c>
      <c r="CX1236" s="118" t="str">
        <f t="shared" ca="1" si="214"/>
        <v/>
      </c>
    </row>
    <row r="1237" spans="88:102" hidden="1" x14ac:dyDescent="0.25">
      <c r="CJ1237" s="89">
        <f t="shared" ca="1" si="211"/>
        <v>45892</v>
      </c>
      <c r="CK1237" s="17" t="str">
        <f t="shared" ca="1" si="213"/>
        <v>Sat</v>
      </c>
      <c r="CL1237" s="118" cm="1">
        <f t="array" aca="1" ref="CL1237" ca="1">IFERROR(INDEX($BO$6:$BV$6, $BN$6, MATCH($CK1237, $BO$8:$BV$8, 0)), 0)</f>
        <v>0</v>
      </c>
      <c r="CN1237" s="150">
        <f t="shared" ca="1" si="215"/>
        <v>5</v>
      </c>
      <c r="CO1237" s="118">
        <f ca="1">SUMIF($CN$9:$CN1237, $CN1237, $CL$9:$CL$9)</f>
        <v>238.72135416666382</v>
      </c>
      <c r="CP1237" s="140" t="str">
        <f ca="1">IFERROR(INDEX('Current Jobs'!$W$11:$W$510, MATCH($CN1237, 'Current Jobs'!$T$11:$T$510, 0)), "")</f>
        <v/>
      </c>
      <c r="CQ1237" s="17" t="str">
        <f t="shared" ca="1" si="210"/>
        <v/>
      </c>
      <c r="CR1237" s="17" t="str">
        <f t="shared" ca="1" si="212"/>
        <v/>
      </c>
      <c r="CS1237" s="17" t="str">
        <f t="shared" ca="1" si="208"/>
        <v/>
      </c>
      <c r="CT1237" s="17" t="str">
        <f t="shared" ca="1" si="209"/>
        <v/>
      </c>
      <c r="CV1237" s="118" t="str" cm="1">
        <f t="array" aca="1" ref="CV1237" ca="1">IF($CN1237&gt;$CV$6, "", IFERROR(INDEX($BO$4:$BV$4, $BN$4, MATCH($CK1237, $BO$8:$BV$8, 0)), 0))</f>
        <v/>
      </c>
      <c r="CX1237" s="118" t="str">
        <f t="shared" ca="1" si="214"/>
        <v/>
      </c>
    </row>
    <row r="1238" spans="88:102" hidden="1" x14ac:dyDescent="0.25">
      <c r="CJ1238" s="89">
        <f t="shared" ca="1" si="211"/>
        <v>45893</v>
      </c>
      <c r="CK1238" s="17" t="str">
        <f t="shared" ca="1" si="213"/>
        <v>Sun</v>
      </c>
      <c r="CL1238" s="118" cm="1">
        <f t="array" aca="1" ref="CL1238" ca="1">IFERROR(INDEX($BO$6:$BV$6, $BN$6, MATCH($CK1238, $BO$8:$BV$8, 0)), 0)</f>
        <v>0</v>
      </c>
      <c r="CN1238" s="150">
        <f t="shared" ca="1" si="215"/>
        <v>5</v>
      </c>
      <c r="CO1238" s="118">
        <f ca="1">SUMIF($CN$9:$CN1238, $CN1238, $CL$9:$CL$9)</f>
        <v>238.72135416666382</v>
      </c>
      <c r="CP1238" s="140" t="str">
        <f ca="1">IFERROR(INDEX('Current Jobs'!$W$11:$W$510, MATCH($CN1238, 'Current Jobs'!$T$11:$T$510, 0)), "")</f>
        <v/>
      </c>
      <c r="CQ1238" s="17" t="str">
        <f t="shared" ca="1" si="210"/>
        <v/>
      </c>
      <c r="CR1238" s="17" t="str">
        <f t="shared" ca="1" si="212"/>
        <v/>
      </c>
      <c r="CS1238" s="17" t="str">
        <f t="shared" ca="1" si="208"/>
        <v/>
      </c>
      <c r="CT1238" s="17" t="str">
        <f t="shared" ca="1" si="209"/>
        <v/>
      </c>
      <c r="CV1238" s="118" t="str" cm="1">
        <f t="array" aca="1" ref="CV1238" ca="1">IF($CN1238&gt;$CV$6, "", IFERROR(INDEX($BO$4:$BV$4, $BN$4, MATCH($CK1238, $BO$8:$BV$8, 0)), 0))</f>
        <v/>
      </c>
      <c r="CX1238" s="118" t="str">
        <f t="shared" ca="1" si="214"/>
        <v/>
      </c>
    </row>
    <row r="1239" spans="88:102" hidden="1" x14ac:dyDescent="0.25">
      <c r="CJ1239" s="89">
        <f t="shared" ca="1" si="211"/>
        <v>45894</v>
      </c>
      <c r="CK1239" s="17" t="str">
        <f t="shared" ca="1" si="213"/>
        <v>Bank Hol</v>
      </c>
      <c r="CL1239" s="118" cm="1">
        <f t="array" aca="1" ref="CL1239" ca="1">IFERROR(INDEX($BO$6:$BV$6, $BN$6, MATCH($CK1239, $BO$8:$BV$8, 0)), 0)</f>
        <v>0</v>
      </c>
      <c r="CN1239" s="150">
        <f t="shared" ca="1" si="215"/>
        <v>5</v>
      </c>
      <c r="CO1239" s="118">
        <f ca="1">SUMIF($CN$9:$CN1239, $CN1239, $CL$9:$CL$9)</f>
        <v>238.72135416666382</v>
      </c>
      <c r="CP1239" s="140" t="str">
        <f ca="1">IFERROR(INDEX('Current Jobs'!$W$11:$W$510, MATCH($CN1239, 'Current Jobs'!$T$11:$T$510, 0)), "")</f>
        <v/>
      </c>
      <c r="CQ1239" s="17" t="str">
        <f t="shared" ca="1" si="210"/>
        <v/>
      </c>
      <c r="CR1239" s="17" t="str">
        <f t="shared" ca="1" si="212"/>
        <v/>
      </c>
      <c r="CS1239" s="17" t="str">
        <f t="shared" ca="1" si="208"/>
        <v/>
      </c>
      <c r="CT1239" s="17" t="str">
        <f t="shared" ca="1" si="209"/>
        <v/>
      </c>
      <c r="CV1239" s="118" t="str" cm="1">
        <f t="array" aca="1" ref="CV1239" ca="1">IF($CN1239&gt;$CV$6, "", IFERROR(INDEX($BO$4:$BV$4, $BN$4, MATCH($CK1239, $BO$8:$BV$8, 0)), 0))</f>
        <v/>
      </c>
      <c r="CX1239" s="118" t="str">
        <f t="shared" ca="1" si="214"/>
        <v/>
      </c>
    </row>
    <row r="1240" spans="88:102" hidden="1" x14ac:dyDescent="0.25">
      <c r="CJ1240" s="89">
        <f t="shared" ca="1" si="211"/>
        <v>45895</v>
      </c>
      <c r="CK1240" s="17" t="str">
        <f t="shared" ca="1" si="213"/>
        <v>Tue</v>
      </c>
      <c r="CL1240" s="118" cm="1">
        <f t="array" aca="1" ref="CL1240" ca="1">IFERROR(INDEX($BO$6:$BV$6, $BN$6, MATCH($CK1240, $BO$8:$BV$8, 0)), 0)</f>
        <v>0.28385416666666663</v>
      </c>
      <c r="CN1240" s="150">
        <f t="shared" ca="1" si="215"/>
        <v>5</v>
      </c>
      <c r="CO1240" s="118">
        <f ca="1">SUMIF($CN$9:$CN1240, $CN1240, $CL$9:$CL$9)</f>
        <v>239.00520833333047</v>
      </c>
      <c r="CP1240" s="140" t="str">
        <f ca="1">IFERROR(INDEX('Current Jobs'!$W$11:$W$510, MATCH($CN1240, 'Current Jobs'!$T$11:$T$510, 0)), "")</f>
        <v/>
      </c>
      <c r="CQ1240" s="17" t="str">
        <f t="shared" ca="1" si="210"/>
        <v/>
      </c>
      <c r="CR1240" s="17" t="str">
        <f t="shared" ca="1" si="212"/>
        <v/>
      </c>
      <c r="CS1240" s="17" t="str">
        <f t="shared" ca="1" si="208"/>
        <v/>
      </c>
      <c r="CT1240" s="17" t="str">
        <f t="shared" ca="1" si="209"/>
        <v/>
      </c>
      <c r="CV1240" s="118" t="str" cm="1">
        <f t="array" aca="1" ref="CV1240" ca="1">IF($CN1240&gt;$CV$6, "", IFERROR(INDEX($BO$4:$BV$4, $BN$4, MATCH($CK1240, $BO$8:$BV$8, 0)), 0))</f>
        <v/>
      </c>
      <c r="CX1240" s="118" t="str">
        <f t="shared" ca="1" si="214"/>
        <v/>
      </c>
    </row>
    <row r="1241" spans="88:102" hidden="1" x14ac:dyDescent="0.25">
      <c r="CJ1241" s="89">
        <f t="shared" ca="1" si="211"/>
        <v>45896</v>
      </c>
      <c r="CK1241" s="17" t="str">
        <f t="shared" ca="1" si="213"/>
        <v>Wed</v>
      </c>
      <c r="CL1241" s="118" cm="1">
        <f t="array" aca="1" ref="CL1241" ca="1">IFERROR(INDEX($BO$6:$BV$6, $BN$6, MATCH($CK1241, $BO$8:$BV$8, 0)), 0)</f>
        <v>0.28385416666666663</v>
      </c>
      <c r="CN1241" s="150">
        <f t="shared" ca="1" si="215"/>
        <v>5</v>
      </c>
      <c r="CO1241" s="118">
        <f ca="1">SUMIF($CN$9:$CN1241, $CN1241, $CL$9:$CL$9)</f>
        <v>239.28906249999713</v>
      </c>
      <c r="CP1241" s="140" t="str">
        <f ca="1">IFERROR(INDEX('Current Jobs'!$W$11:$W$510, MATCH($CN1241, 'Current Jobs'!$T$11:$T$510, 0)), "")</f>
        <v/>
      </c>
      <c r="CQ1241" s="17" t="str">
        <f t="shared" ca="1" si="210"/>
        <v/>
      </c>
      <c r="CR1241" s="17" t="str">
        <f t="shared" ca="1" si="212"/>
        <v/>
      </c>
      <c r="CS1241" s="17" t="str">
        <f t="shared" ca="1" si="208"/>
        <v/>
      </c>
      <c r="CT1241" s="17" t="str">
        <f t="shared" ca="1" si="209"/>
        <v/>
      </c>
      <c r="CV1241" s="118" t="str" cm="1">
        <f t="array" aca="1" ref="CV1241" ca="1">IF($CN1241&gt;$CV$6, "", IFERROR(INDEX($BO$4:$BV$4, $BN$4, MATCH($CK1241, $BO$8:$BV$8, 0)), 0))</f>
        <v/>
      </c>
      <c r="CX1241" s="118" t="str">
        <f t="shared" ca="1" si="214"/>
        <v/>
      </c>
    </row>
    <row r="1242" spans="88:102" hidden="1" x14ac:dyDescent="0.25">
      <c r="CJ1242" s="89">
        <f t="shared" ca="1" si="211"/>
        <v>45897</v>
      </c>
      <c r="CK1242" s="17" t="str">
        <f t="shared" ca="1" si="213"/>
        <v>Thu</v>
      </c>
      <c r="CL1242" s="118" cm="1">
        <f t="array" aca="1" ref="CL1242" ca="1">IFERROR(INDEX($BO$6:$BV$6, $BN$6, MATCH($CK1242, $BO$8:$BV$8, 0)), 0)</f>
        <v>0.28385416666666663</v>
      </c>
      <c r="CN1242" s="150">
        <f t="shared" ca="1" si="215"/>
        <v>5</v>
      </c>
      <c r="CO1242" s="118">
        <f ca="1">SUMIF($CN$9:$CN1242, $CN1242, $CL$9:$CL$9)</f>
        <v>239.57291666666379</v>
      </c>
      <c r="CP1242" s="140" t="str">
        <f ca="1">IFERROR(INDEX('Current Jobs'!$W$11:$W$510, MATCH($CN1242, 'Current Jobs'!$T$11:$T$510, 0)), "")</f>
        <v/>
      </c>
      <c r="CQ1242" s="17" t="str">
        <f t="shared" ca="1" si="210"/>
        <v/>
      </c>
      <c r="CR1242" s="17" t="str">
        <f t="shared" ca="1" si="212"/>
        <v/>
      </c>
      <c r="CS1242" s="17" t="str">
        <f t="shared" ca="1" si="208"/>
        <v/>
      </c>
      <c r="CT1242" s="17" t="str">
        <f t="shared" ca="1" si="209"/>
        <v/>
      </c>
      <c r="CV1242" s="118" t="str" cm="1">
        <f t="array" aca="1" ref="CV1242" ca="1">IF($CN1242&gt;$CV$6, "", IFERROR(INDEX($BO$4:$BV$4, $BN$4, MATCH($CK1242, $BO$8:$BV$8, 0)), 0))</f>
        <v/>
      </c>
      <c r="CX1242" s="118" t="str">
        <f t="shared" ca="1" si="214"/>
        <v/>
      </c>
    </row>
    <row r="1243" spans="88:102" hidden="1" x14ac:dyDescent="0.25">
      <c r="CJ1243" s="89">
        <f t="shared" ca="1" si="211"/>
        <v>45898</v>
      </c>
      <c r="CK1243" s="17" t="str">
        <f t="shared" ca="1" si="213"/>
        <v>Fri</v>
      </c>
      <c r="CL1243" s="118" cm="1">
        <f t="array" aca="1" ref="CL1243" ca="1">IFERROR(INDEX($BO$6:$BV$6, $BN$6, MATCH($CK1243, $BO$8:$BV$8, 0)), 0)</f>
        <v>0.28385416666666663</v>
      </c>
      <c r="CN1243" s="150">
        <f t="shared" ca="1" si="215"/>
        <v>5</v>
      </c>
      <c r="CO1243" s="118">
        <f ca="1">SUMIF($CN$9:$CN1243, $CN1243, $CL$9:$CL$9)</f>
        <v>239.85677083333044</v>
      </c>
      <c r="CP1243" s="140" t="str">
        <f ca="1">IFERROR(INDEX('Current Jobs'!$W$11:$W$510, MATCH($CN1243, 'Current Jobs'!$T$11:$T$510, 0)), "")</f>
        <v/>
      </c>
      <c r="CQ1243" s="17" t="str">
        <f t="shared" ca="1" si="210"/>
        <v/>
      </c>
      <c r="CR1243" s="17" t="str">
        <f t="shared" ca="1" si="212"/>
        <v/>
      </c>
      <c r="CS1243" s="17" t="str">
        <f t="shared" ca="1" si="208"/>
        <v/>
      </c>
      <c r="CT1243" s="17" t="str">
        <f t="shared" ca="1" si="209"/>
        <v/>
      </c>
      <c r="CV1243" s="118" t="str" cm="1">
        <f t="array" aca="1" ref="CV1243" ca="1">IF($CN1243&gt;$CV$6, "", IFERROR(INDEX($BO$4:$BV$4, $BN$4, MATCH($CK1243, $BO$8:$BV$8, 0)), 0))</f>
        <v/>
      </c>
      <c r="CX1243" s="118" t="str">
        <f t="shared" ca="1" si="214"/>
        <v/>
      </c>
    </row>
    <row r="1244" spans="88:102" hidden="1" x14ac:dyDescent="0.25">
      <c r="CJ1244" s="89">
        <f t="shared" ca="1" si="211"/>
        <v>45899</v>
      </c>
      <c r="CK1244" s="17" t="str">
        <f t="shared" ca="1" si="213"/>
        <v>Sat</v>
      </c>
      <c r="CL1244" s="118" cm="1">
        <f t="array" aca="1" ref="CL1244" ca="1">IFERROR(INDEX($BO$6:$BV$6, $BN$6, MATCH($CK1244, $BO$8:$BV$8, 0)), 0)</f>
        <v>0</v>
      </c>
      <c r="CN1244" s="150">
        <f t="shared" ca="1" si="215"/>
        <v>5</v>
      </c>
      <c r="CO1244" s="118">
        <f ca="1">SUMIF($CN$9:$CN1244, $CN1244, $CL$9:$CL$9)</f>
        <v>239.85677083333044</v>
      </c>
      <c r="CP1244" s="140" t="str">
        <f ca="1">IFERROR(INDEX('Current Jobs'!$W$11:$W$510, MATCH($CN1244, 'Current Jobs'!$T$11:$T$510, 0)), "")</f>
        <v/>
      </c>
      <c r="CQ1244" s="17" t="str">
        <f t="shared" ca="1" si="210"/>
        <v/>
      </c>
      <c r="CR1244" s="17" t="str">
        <f t="shared" ca="1" si="212"/>
        <v/>
      </c>
      <c r="CS1244" s="17" t="str">
        <f t="shared" ca="1" si="208"/>
        <v/>
      </c>
      <c r="CT1244" s="17" t="str">
        <f t="shared" ca="1" si="209"/>
        <v/>
      </c>
      <c r="CV1244" s="118" t="str" cm="1">
        <f t="array" aca="1" ref="CV1244" ca="1">IF($CN1244&gt;$CV$6, "", IFERROR(INDEX($BO$4:$BV$4, $BN$4, MATCH($CK1244, $BO$8:$BV$8, 0)), 0))</f>
        <v/>
      </c>
      <c r="CX1244" s="118" t="str">
        <f t="shared" ca="1" si="214"/>
        <v/>
      </c>
    </row>
    <row r="1245" spans="88:102" hidden="1" x14ac:dyDescent="0.25">
      <c r="CJ1245" s="89">
        <f t="shared" ca="1" si="211"/>
        <v>45900</v>
      </c>
      <c r="CK1245" s="17" t="str">
        <f t="shared" ca="1" si="213"/>
        <v>Sun</v>
      </c>
      <c r="CL1245" s="118" cm="1">
        <f t="array" aca="1" ref="CL1245" ca="1">IFERROR(INDEX($BO$6:$BV$6, $BN$6, MATCH($CK1245, $BO$8:$BV$8, 0)), 0)</f>
        <v>0</v>
      </c>
      <c r="CN1245" s="150">
        <f t="shared" ca="1" si="215"/>
        <v>5</v>
      </c>
      <c r="CO1245" s="118">
        <f ca="1">SUMIF($CN$9:$CN1245, $CN1245, $CL$9:$CL$9)</f>
        <v>239.85677083333044</v>
      </c>
      <c r="CP1245" s="140" t="str">
        <f ca="1">IFERROR(INDEX('Current Jobs'!$W$11:$W$510, MATCH($CN1245, 'Current Jobs'!$T$11:$T$510, 0)), "")</f>
        <v/>
      </c>
      <c r="CQ1245" s="17" t="str">
        <f t="shared" ca="1" si="210"/>
        <v/>
      </c>
      <c r="CR1245" s="17" t="str">
        <f t="shared" ca="1" si="212"/>
        <v/>
      </c>
      <c r="CS1245" s="17" t="str">
        <f t="shared" ca="1" si="208"/>
        <v/>
      </c>
      <c r="CT1245" s="17" t="str">
        <f t="shared" ca="1" si="209"/>
        <v/>
      </c>
      <c r="CV1245" s="118" t="str" cm="1">
        <f t="array" aca="1" ref="CV1245" ca="1">IF($CN1245&gt;$CV$6, "", IFERROR(INDEX($BO$4:$BV$4, $BN$4, MATCH($CK1245, $BO$8:$BV$8, 0)), 0))</f>
        <v/>
      </c>
      <c r="CX1245" s="118" t="str">
        <f t="shared" ca="1" si="214"/>
        <v/>
      </c>
    </row>
    <row r="1246" spans="88:102" hidden="1" x14ac:dyDescent="0.25">
      <c r="CJ1246" s="89">
        <f t="shared" ca="1" si="211"/>
        <v>45901</v>
      </c>
      <c r="CK1246" s="17" t="str">
        <f t="shared" ca="1" si="213"/>
        <v>Mon</v>
      </c>
      <c r="CL1246" s="118" cm="1">
        <f t="array" aca="1" ref="CL1246" ca="1">IFERROR(INDEX($BO$6:$BV$6, $BN$6, MATCH($CK1246, $BO$8:$BV$8, 0)), 0)</f>
        <v>0.28385416666666663</v>
      </c>
      <c r="CN1246" s="150">
        <f t="shared" ca="1" si="215"/>
        <v>5</v>
      </c>
      <c r="CO1246" s="118">
        <f ca="1">SUMIF($CN$9:$CN1246, $CN1246, $CL$9:$CL$9)</f>
        <v>240.1406249999971</v>
      </c>
      <c r="CP1246" s="140" t="str">
        <f ca="1">IFERROR(INDEX('Current Jobs'!$W$11:$W$510, MATCH($CN1246, 'Current Jobs'!$T$11:$T$510, 0)), "")</f>
        <v/>
      </c>
      <c r="CQ1246" s="17" t="str">
        <f t="shared" ca="1" si="210"/>
        <v/>
      </c>
      <c r="CR1246" s="17" t="str">
        <f t="shared" ca="1" si="212"/>
        <v/>
      </c>
      <c r="CS1246" s="17" t="str">
        <f t="shared" ca="1" si="208"/>
        <v/>
      </c>
      <c r="CT1246" s="17" t="str">
        <f t="shared" ca="1" si="209"/>
        <v/>
      </c>
      <c r="CV1246" s="118" t="str" cm="1">
        <f t="array" aca="1" ref="CV1246" ca="1">IF($CN1246&gt;$CV$6, "", IFERROR(INDEX($BO$4:$BV$4, $BN$4, MATCH($CK1246, $BO$8:$BV$8, 0)), 0))</f>
        <v/>
      </c>
      <c r="CX1246" s="118" t="str">
        <f t="shared" ca="1" si="214"/>
        <v/>
      </c>
    </row>
    <row r="1247" spans="88:102" hidden="1" x14ac:dyDescent="0.25">
      <c r="CJ1247" s="89">
        <f t="shared" ca="1" si="211"/>
        <v>45902</v>
      </c>
      <c r="CK1247" s="17" t="str">
        <f t="shared" ca="1" si="213"/>
        <v>Tue</v>
      </c>
      <c r="CL1247" s="118" cm="1">
        <f t="array" aca="1" ref="CL1247" ca="1">IFERROR(INDEX($BO$6:$BV$6, $BN$6, MATCH($CK1247, $BO$8:$BV$8, 0)), 0)</f>
        <v>0.28385416666666663</v>
      </c>
      <c r="CN1247" s="150">
        <f t="shared" ca="1" si="215"/>
        <v>5</v>
      </c>
      <c r="CO1247" s="118">
        <f ca="1">SUMIF($CN$9:$CN1247, $CN1247, $CL$9:$CL$9)</f>
        <v>240.42447916666376</v>
      </c>
      <c r="CP1247" s="140" t="str">
        <f ca="1">IFERROR(INDEX('Current Jobs'!$W$11:$W$510, MATCH($CN1247, 'Current Jobs'!$T$11:$T$510, 0)), "")</f>
        <v/>
      </c>
      <c r="CQ1247" s="17" t="str">
        <f t="shared" ca="1" si="210"/>
        <v/>
      </c>
      <c r="CR1247" s="17" t="str">
        <f t="shared" ca="1" si="212"/>
        <v/>
      </c>
      <c r="CS1247" s="17" t="str">
        <f t="shared" ca="1" si="208"/>
        <v/>
      </c>
      <c r="CT1247" s="17" t="str">
        <f t="shared" ca="1" si="209"/>
        <v/>
      </c>
      <c r="CV1247" s="118" t="str" cm="1">
        <f t="array" aca="1" ref="CV1247" ca="1">IF($CN1247&gt;$CV$6, "", IFERROR(INDEX($BO$4:$BV$4, $BN$4, MATCH($CK1247, $BO$8:$BV$8, 0)), 0))</f>
        <v/>
      </c>
      <c r="CX1247" s="118" t="str">
        <f t="shared" ca="1" si="214"/>
        <v/>
      </c>
    </row>
    <row r="1248" spans="88:102" hidden="1" x14ac:dyDescent="0.25">
      <c r="CJ1248" s="89">
        <f t="shared" ca="1" si="211"/>
        <v>45903</v>
      </c>
      <c r="CK1248" s="17" t="str">
        <f t="shared" ca="1" si="213"/>
        <v>Wed</v>
      </c>
      <c r="CL1248" s="118" cm="1">
        <f t="array" aca="1" ref="CL1248" ca="1">IFERROR(INDEX($BO$6:$BV$6, $BN$6, MATCH($CK1248, $BO$8:$BV$8, 0)), 0)</f>
        <v>0.28385416666666663</v>
      </c>
      <c r="CN1248" s="150">
        <f t="shared" ca="1" si="215"/>
        <v>5</v>
      </c>
      <c r="CO1248" s="118">
        <f ca="1">SUMIF($CN$9:$CN1248, $CN1248, $CL$9:$CL$9)</f>
        <v>240.70833333333042</v>
      </c>
      <c r="CP1248" s="140" t="str">
        <f ca="1">IFERROR(INDEX('Current Jobs'!$W$11:$W$510, MATCH($CN1248, 'Current Jobs'!$T$11:$T$510, 0)), "")</f>
        <v/>
      </c>
      <c r="CQ1248" s="17" t="str">
        <f t="shared" ca="1" si="210"/>
        <v/>
      </c>
      <c r="CR1248" s="17" t="str">
        <f t="shared" ca="1" si="212"/>
        <v/>
      </c>
      <c r="CS1248" s="17" t="str">
        <f t="shared" ca="1" si="208"/>
        <v/>
      </c>
      <c r="CT1248" s="17" t="str">
        <f t="shared" ca="1" si="209"/>
        <v/>
      </c>
      <c r="CV1248" s="118" t="str" cm="1">
        <f t="array" aca="1" ref="CV1248" ca="1">IF($CN1248&gt;$CV$6, "", IFERROR(INDEX($BO$4:$BV$4, $BN$4, MATCH($CK1248, $BO$8:$BV$8, 0)), 0))</f>
        <v/>
      </c>
      <c r="CX1248" s="118" t="str">
        <f t="shared" ca="1" si="214"/>
        <v/>
      </c>
    </row>
    <row r="1249" spans="88:102" hidden="1" x14ac:dyDescent="0.25">
      <c r="CJ1249" s="89">
        <f t="shared" ca="1" si="211"/>
        <v>45904</v>
      </c>
      <c r="CK1249" s="17" t="str">
        <f t="shared" ca="1" si="213"/>
        <v>Thu</v>
      </c>
      <c r="CL1249" s="118" cm="1">
        <f t="array" aca="1" ref="CL1249" ca="1">IFERROR(INDEX($BO$6:$BV$6, $BN$6, MATCH($CK1249, $BO$8:$BV$8, 0)), 0)</f>
        <v>0.28385416666666663</v>
      </c>
      <c r="CN1249" s="150">
        <f t="shared" ca="1" si="215"/>
        <v>5</v>
      </c>
      <c r="CO1249" s="118">
        <f ca="1">SUMIF($CN$9:$CN1249, $CN1249, $CL$9:$CL$9)</f>
        <v>240.99218749999707</v>
      </c>
      <c r="CP1249" s="140" t="str">
        <f ca="1">IFERROR(INDEX('Current Jobs'!$W$11:$W$510, MATCH($CN1249, 'Current Jobs'!$T$11:$T$510, 0)), "")</f>
        <v/>
      </c>
      <c r="CQ1249" s="17" t="str">
        <f t="shared" ca="1" si="210"/>
        <v/>
      </c>
      <c r="CR1249" s="17" t="str">
        <f t="shared" ca="1" si="212"/>
        <v/>
      </c>
      <c r="CS1249" s="17" t="str">
        <f t="shared" ca="1" si="208"/>
        <v/>
      </c>
      <c r="CT1249" s="17" t="str">
        <f t="shared" ca="1" si="209"/>
        <v/>
      </c>
      <c r="CV1249" s="118" t="str" cm="1">
        <f t="array" aca="1" ref="CV1249" ca="1">IF($CN1249&gt;$CV$6, "", IFERROR(INDEX($BO$4:$BV$4, $BN$4, MATCH($CK1249, $BO$8:$BV$8, 0)), 0))</f>
        <v/>
      </c>
      <c r="CX1249" s="118" t="str">
        <f t="shared" ca="1" si="214"/>
        <v/>
      </c>
    </row>
    <row r="1250" spans="88:102" hidden="1" x14ac:dyDescent="0.25">
      <c r="CJ1250" s="89">
        <f t="shared" ca="1" si="211"/>
        <v>45905</v>
      </c>
      <c r="CK1250" s="17" t="str">
        <f t="shared" ca="1" si="213"/>
        <v>Fri</v>
      </c>
      <c r="CL1250" s="118" cm="1">
        <f t="array" aca="1" ref="CL1250" ca="1">IFERROR(INDEX($BO$6:$BV$6, $BN$6, MATCH($CK1250, $BO$8:$BV$8, 0)), 0)</f>
        <v>0.28385416666666663</v>
      </c>
      <c r="CN1250" s="150">
        <f t="shared" ca="1" si="215"/>
        <v>5</v>
      </c>
      <c r="CO1250" s="118">
        <f ca="1">SUMIF($CN$9:$CN1250, $CN1250, $CL$9:$CL$9)</f>
        <v>241.27604166666373</v>
      </c>
      <c r="CP1250" s="140" t="str">
        <f ca="1">IFERROR(INDEX('Current Jobs'!$W$11:$W$510, MATCH($CN1250, 'Current Jobs'!$T$11:$T$510, 0)), "")</f>
        <v/>
      </c>
      <c r="CQ1250" s="17" t="str">
        <f t="shared" ca="1" si="210"/>
        <v/>
      </c>
      <c r="CR1250" s="17" t="str">
        <f t="shared" ca="1" si="212"/>
        <v/>
      </c>
      <c r="CS1250" s="17" t="str">
        <f t="shared" ca="1" si="208"/>
        <v/>
      </c>
      <c r="CT1250" s="17" t="str">
        <f t="shared" ca="1" si="209"/>
        <v/>
      </c>
      <c r="CV1250" s="118" t="str" cm="1">
        <f t="array" aca="1" ref="CV1250" ca="1">IF($CN1250&gt;$CV$6, "", IFERROR(INDEX($BO$4:$BV$4, $BN$4, MATCH($CK1250, $BO$8:$BV$8, 0)), 0))</f>
        <v/>
      </c>
      <c r="CX1250" s="118" t="str">
        <f t="shared" ca="1" si="214"/>
        <v/>
      </c>
    </row>
    <row r="1251" spans="88:102" hidden="1" x14ac:dyDescent="0.25">
      <c r="CJ1251" s="89">
        <f t="shared" ca="1" si="211"/>
        <v>45906</v>
      </c>
      <c r="CK1251" s="17" t="str">
        <f t="shared" ca="1" si="213"/>
        <v>Sat</v>
      </c>
      <c r="CL1251" s="118" cm="1">
        <f t="array" aca="1" ref="CL1251" ca="1">IFERROR(INDEX($BO$6:$BV$6, $BN$6, MATCH($CK1251, $BO$8:$BV$8, 0)), 0)</f>
        <v>0</v>
      </c>
      <c r="CN1251" s="150">
        <f t="shared" ca="1" si="215"/>
        <v>5</v>
      </c>
      <c r="CO1251" s="118">
        <f ca="1">SUMIF($CN$9:$CN1251, $CN1251, $CL$9:$CL$9)</f>
        <v>241.27604166666373</v>
      </c>
      <c r="CP1251" s="140" t="str">
        <f ca="1">IFERROR(INDEX('Current Jobs'!$W$11:$W$510, MATCH($CN1251, 'Current Jobs'!$T$11:$T$510, 0)), "")</f>
        <v/>
      </c>
      <c r="CQ1251" s="17" t="str">
        <f t="shared" ca="1" si="210"/>
        <v/>
      </c>
      <c r="CR1251" s="17" t="str">
        <f t="shared" ca="1" si="212"/>
        <v/>
      </c>
      <c r="CS1251" s="17" t="str">
        <f t="shared" ref="CS1251:CS1314" ca="1" si="216">IF(CQ1251="", "", CONCATENATE($CN1251, " - ", CQ1251))</f>
        <v/>
      </c>
      <c r="CT1251" s="17" t="str">
        <f t="shared" ref="CT1251:CT1314" ca="1" si="217">IF(CR1251="", "", CONCATENATE($CN1251, " - ", CR1251))</f>
        <v/>
      </c>
      <c r="CV1251" s="118" t="str" cm="1">
        <f t="array" aca="1" ref="CV1251" ca="1">IF($CN1251&gt;$CV$6, "", IFERROR(INDEX($BO$4:$BV$4, $BN$4, MATCH($CK1251, $BO$8:$BV$8, 0)), 0))</f>
        <v/>
      </c>
      <c r="CX1251" s="118" t="str">
        <f t="shared" ca="1" si="214"/>
        <v/>
      </c>
    </row>
    <row r="1252" spans="88:102" hidden="1" x14ac:dyDescent="0.25">
      <c r="CJ1252" s="89">
        <f t="shared" ca="1" si="211"/>
        <v>45907</v>
      </c>
      <c r="CK1252" s="17" t="str">
        <f t="shared" ca="1" si="213"/>
        <v>Sun</v>
      </c>
      <c r="CL1252" s="118" cm="1">
        <f t="array" aca="1" ref="CL1252" ca="1">IFERROR(INDEX($BO$6:$BV$6, $BN$6, MATCH($CK1252, $BO$8:$BV$8, 0)), 0)</f>
        <v>0</v>
      </c>
      <c r="CN1252" s="150">
        <f t="shared" ca="1" si="215"/>
        <v>5</v>
      </c>
      <c r="CO1252" s="118">
        <f ca="1">SUMIF($CN$9:$CN1252, $CN1252, $CL$9:$CL$9)</f>
        <v>241.27604166666373</v>
      </c>
      <c r="CP1252" s="140" t="str">
        <f ca="1">IFERROR(INDEX('Current Jobs'!$W$11:$W$510, MATCH($CN1252, 'Current Jobs'!$T$11:$T$510, 0)), "")</f>
        <v/>
      </c>
      <c r="CQ1252" s="17" t="str">
        <f t="shared" ca="1" si="210"/>
        <v/>
      </c>
      <c r="CR1252" s="17" t="str">
        <f t="shared" ca="1" si="212"/>
        <v/>
      </c>
      <c r="CS1252" s="17" t="str">
        <f t="shared" ca="1" si="216"/>
        <v/>
      </c>
      <c r="CT1252" s="17" t="str">
        <f t="shared" ca="1" si="217"/>
        <v/>
      </c>
      <c r="CV1252" s="118" t="str" cm="1">
        <f t="array" aca="1" ref="CV1252" ca="1">IF($CN1252&gt;$CV$6, "", IFERROR(INDEX($BO$4:$BV$4, $BN$4, MATCH($CK1252, $BO$8:$BV$8, 0)), 0))</f>
        <v/>
      </c>
      <c r="CX1252" s="118" t="str">
        <f t="shared" ca="1" si="214"/>
        <v/>
      </c>
    </row>
    <row r="1253" spans="88:102" hidden="1" x14ac:dyDescent="0.25">
      <c r="CJ1253" s="89">
        <f t="shared" ca="1" si="211"/>
        <v>45908</v>
      </c>
      <c r="CK1253" s="17" t="str">
        <f t="shared" ca="1" si="213"/>
        <v>Mon</v>
      </c>
      <c r="CL1253" s="118" cm="1">
        <f t="array" aca="1" ref="CL1253" ca="1">IFERROR(INDEX($BO$6:$BV$6, $BN$6, MATCH($CK1253, $BO$8:$BV$8, 0)), 0)</f>
        <v>0.28385416666666663</v>
      </c>
      <c r="CN1253" s="150">
        <f t="shared" ca="1" si="215"/>
        <v>5</v>
      </c>
      <c r="CO1253" s="118">
        <f ca="1">SUMIF($CN$9:$CN1253, $CN1253, $CL$9:$CL$9)</f>
        <v>241.55989583333039</v>
      </c>
      <c r="CP1253" s="140" t="str">
        <f ca="1">IFERROR(INDEX('Current Jobs'!$W$11:$W$510, MATCH($CN1253, 'Current Jobs'!$T$11:$T$510, 0)), "")</f>
        <v/>
      </c>
      <c r="CQ1253" s="17" t="str">
        <f t="shared" ca="1" si="210"/>
        <v/>
      </c>
      <c r="CR1253" s="17" t="str">
        <f t="shared" ca="1" si="212"/>
        <v/>
      </c>
      <c r="CS1253" s="17" t="str">
        <f t="shared" ca="1" si="216"/>
        <v/>
      </c>
      <c r="CT1253" s="17" t="str">
        <f t="shared" ca="1" si="217"/>
        <v/>
      </c>
      <c r="CV1253" s="118" t="str" cm="1">
        <f t="array" aca="1" ref="CV1253" ca="1">IF($CN1253&gt;$CV$6, "", IFERROR(INDEX($BO$4:$BV$4, $BN$4, MATCH($CK1253, $BO$8:$BV$8, 0)), 0))</f>
        <v/>
      </c>
      <c r="CX1253" s="118" t="str">
        <f t="shared" ca="1" si="214"/>
        <v/>
      </c>
    </row>
    <row r="1254" spans="88:102" hidden="1" x14ac:dyDescent="0.25">
      <c r="CJ1254" s="89">
        <f t="shared" ca="1" si="211"/>
        <v>45909</v>
      </c>
      <c r="CK1254" s="17" t="str">
        <f t="shared" ca="1" si="213"/>
        <v>Tue</v>
      </c>
      <c r="CL1254" s="118" cm="1">
        <f t="array" aca="1" ref="CL1254" ca="1">IFERROR(INDEX($BO$6:$BV$6, $BN$6, MATCH($CK1254, $BO$8:$BV$8, 0)), 0)</f>
        <v>0.28385416666666663</v>
      </c>
      <c r="CN1254" s="150">
        <f t="shared" ca="1" si="215"/>
        <v>5</v>
      </c>
      <c r="CO1254" s="118">
        <f ca="1">SUMIF($CN$9:$CN1254, $CN1254, $CL$9:$CL$9)</f>
        <v>241.84374999999704</v>
      </c>
      <c r="CP1254" s="140" t="str">
        <f ca="1">IFERROR(INDEX('Current Jobs'!$W$11:$W$510, MATCH($CN1254, 'Current Jobs'!$T$11:$T$510, 0)), "")</f>
        <v/>
      </c>
      <c r="CQ1254" s="17" t="str">
        <f t="shared" ca="1" si="210"/>
        <v/>
      </c>
      <c r="CR1254" s="17" t="str">
        <f t="shared" ca="1" si="212"/>
        <v/>
      </c>
      <c r="CS1254" s="17" t="str">
        <f t="shared" ca="1" si="216"/>
        <v/>
      </c>
      <c r="CT1254" s="17" t="str">
        <f t="shared" ca="1" si="217"/>
        <v/>
      </c>
      <c r="CV1254" s="118" t="str" cm="1">
        <f t="array" aca="1" ref="CV1254" ca="1">IF($CN1254&gt;$CV$6, "", IFERROR(INDEX($BO$4:$BV$4, $BN$4, MATCH($CK1254, $BO$8:$BV$8, 0)), 0))</f>
        <v/>
      </c>
      <c r="CX1254" s="118" t="str">
        <f t="shared" ca="1" si="214"/>
        <v/>
      </c>
    </row>
    <row r="1255" spans="88:102" hidden="1" x14ac:dyDescent="0.25">
      <c r="CJ1255" s="89">
        <f t="shared" ca="1" si="211"/>
        <v>45910</v>
      </c>
      <c r="CK1255" s="17" t="str">
        <f t="shared" ca="1" si="213"/>
        <v>Wed</v>
      </c>
      <c r="CL1255" s="118" cm="1">
        <f t="array" aca="1" ref="CL1255" ca="1">IFERROR(INDEX($BO$6:$BV$6, $BN$6, MATCH($CK1255, $BO$8:$BV$8, 0)), 0)</f>
        <v>0.28385416666666663</v>
      </c>
      <c r="CN1255" s="150">
        <f t="shared" ca="1" si="215"/>
        <v>5</v>
      </c>
      <c r="CO1255" s="118">
        <f ca="1">SUMIF($CN$9:$CN1255, $CN1255, $CL$9:$CL$9)</f>
        <v>242.1276041666637</v>
      </c>
      <c r="CP1255" s="140" t="str">
        <f ca="1">IFERROR(INDEX('Current Jobs'!$W$11:$W$510, MATCH($CN1255, 'Current Jobs'!$T$11:$T$510, 0)), "")</f>
        <v/>
      </c>
      <c r="CQ1255" s="17" t="str">
        <f t="shared" ca="1" si="210"/>
        <v/>
      </c>
      <c r="CR1255" s="17" t="str">
        <f t="shared" ca="1" si="212"/>
        <v/>
      </c>
      <c r="CS1255" s="17" t="str">
        <f t="shared" ca="1" si="216"/>
        <v/>
      </c>
      <c r="CT1255" s="17" t="str">
        <f t="shared" ca="1" si="217"/>
        <v/>
      </c>
      <c r="CV1255" s="118" t="str" cm="1">
        <f t="array" aca="1" ref="CV1255" ca="1">IF($CN1255&gt;$CV$6, "", IFERROR(INDEX($BO$4:$BV$4, $BN$4, MATCH($CK1255, $BO$8:$BV$8, 0)), 0))</f>
        <v/>
      </c>
      <c r="CX1255" s="118" t="str">
        <f t="shared" ca="1" si="214"/>
        <v/>
      </c>
    </row>
    <row r="1256" spans="88:102" hidden="1" x14ac:dyDescent="0.25">
      <c r="CJ1256" s="89">
        <f t="shared" ca="1" si="211"/>
        <v>45911</v>
      </c>
      <c r="CK1256" s="17" t="str">
        <f t="shared" ca="1" si="213"/>
        <v>Thu</v>
      </c>
      <c r="CL1256" s="118" cm="1">
        <f t="array" aca="1" ref="CL1256" ca="1">IFERROR(INDEX($BO$6:$BV$6, $BN$6, MATCH($CK1256, $BO$8:$BV$8, 0)), 0)</f>
        <v>0.28385416666666663</v>
      </c>
      <c r="CN1256" s="150">
        <f t="shared" ca="1" si="215"/>
        <v>5</v>
      </c>
      <c r="CO1256" s="118">
        <f ca="1">SUMIF($CN$9:$CN1256, $CN1256, $CL$9:$CL$9)</f>
        <v>242.41145833333036</v>
      </c>
      <c r="CP1256" s="140" t="str">
        <f ca="1">IFERROR(INDEX('Current Jobs'!$W$11:$W$510, MATCH($CN1256, 'Current Jobs'!$T$11:$T$510, 0)), "")</f>
        <v/>
      </c>
      <c r="CQ1256" s="17" t="str">
        <f t="shared" ca="1" si="210"/>
        <v/>
      </c>
      <c r="CR1256" s="17" t="str">
        <f t="shared" ca="1" si="212"/>
        <v/>
      </c>
      <c r="CS1256" s="17" t="str">
        <f t="shared" ca="1" si="216"/>
        <v/>
      </c>
      <c r="CT1256" s="17" t="str">
        <f t="shared" ca="1" si="217"/>
        <v/>
      </c>
      <c r="CV1256" s="118" t="str" cm="1">
        <f t="array" aca="1" ref="CV1256" ca="1">IF($CN1256&gt;$CV$6, "", IFERROR(INDEX($BO$4:$BV$4, $BN$4, MATCH($CK1256, $BO$8:$BV$8, 0)), 0))</f>
        <v/>
      </c>
      <c r="CX1256" s="118" t="str">
        <f t="shared" ca="1" si="214"/>
        <v/>
      </c>
    </row>
    <row r="1257" spans="88:102" hidden="1" x14ac:dyDescent="0.25">
      <c r="CJ1257" s="89">
        <f t="shared" ca="1" si="211"/>
        <v>45912</v>
      </c>
      <c r="CK1257" s="17" t="str">
        <f t="shared" ca="1" si="213"/>
        <v>Fri</v>
      </c>
      <c r="CL1257" s="118" cm="1">
        <f t="array" aca="1" ref="CL1257" ca="1">IFERROR(INDEX($BO$6:$BV$6, $BN$6, MATCH($CK1257, $BO$8:$BV$8, 0)), 0)</f>
        <v>0.28385416666666663</v>
      </c>
      <c r="CN1257" s="150">
        <f t="shared" ca="1" si="215"/>
        <v>5</v>
      </c>
      <c r="CO1257" s="118">
        <f ca="1">SUMIF($CN$9:$CN1257, $CN1257, $CL$9:$CL$9)</f>
        <v>242.69531249999702</v>
      </c>
      <c r="CP1257" s="140" t="str">
        <f ca="1">IFERROR(INDEX('Current Jobs'!$W$11:$W$510, MATCH($CN1257, 'Current Jobs'!$T$11:$T$510, 0)), "")</f>
        <v/>
      </c>
      <c r="CQ1257" s="17" t="str">
        <f t="shared" ca="1" si="210"/>
        <v/>
      </c>
      <c r="CR1257" s="17" t="str">
        <f t="shared" ca="1" si="212"/>
        <v/>
      </c>
      <c r="CS1257" s="17" t="str">
        <f t="shared" ca="1" si="216"/>
        <v/>
      </c>
      <c r="CT1257" s="17" t="str">
        <f t="shared" ca="1" si="217"/>
        <v/>
      </c>
      <c r="CV1257" s="118" t="str" cm="1">
        <f t="array" aca="1" ref="CV1257" ca="1">IF($CN1257&gt;$CV$6, "", IFERROR(INDEX($BO$4:$BV$4, $BN$4, MATCH($CK1257, $BO$8:$BV$8, 0)), 0))</f>
        <v/>
      </c>
      <c r="CX1257" s="118" t="str">
        <f t="shared" ca="1" si="214"/>
        <v/>
      </c>
    </row>
    <row r="1258" spans="88:102" hidden="1" x14ac:dyDescent="0.25">
      <c r="CJ1258" s="89">
        <f t="shared" ca="1" si="211"/>
        <v>45913</v>
      </c>
      <c r="CK1258" s="17" t="str">
        <f t="shared" ca="1" si="213"/>
        <v>Sat</v>
      </c>
      <c r="CL1258" s="118" cm="1">
        <f t="array" aca="1" ref="CL1258" ca="1">IFERROR(INDEX($BO$6:$BV$6, $BN$6, MATCH($CK1258, $BO$8:$BV$8, 0)), 0)</f>
        <v>0</v>
      </c>
      <c r="CN1258" s="150">
        <f t="shared" ca="1" si="215"/>
        <v>5</v>
      </c>
      <c r="CO1258" s="118">
        <f ca="1">SUMIF($CN$9:$CN1258, $CN1258, $CL$9:$CL$9)</f>
        <v>242.69531249999702</v>
      </c>
      <c r="CP1258" s="140" t="str">
        <f ca="1">IFERROR(INDEX('Current Jobs'!$W$11:$W$510, MATCH($CN1258, 'Current Jobs'!$T$11:$T$510, 0)), "")</f>
        <v/>
      </c>
      <c r="CQ1258" s="17" t="str">
        <f t="shared" ca="1" si="210"/>
        <v/>
      </c>
      <c r="CR1258" s="17" t="str">
        <f t="shared" ca="1" si="212"/>
        <v/>
      </c>
      <c r="CS1258" s="17" t="str">
        <f t="shared" ca="1" si="216"/>
        <v/>
      </c>
      <c r="CT1258" s="17" t="str">
        <f t="shared" ca="1" si="217"/>
        <v/>
      </c>
      <c r="CV1258" s="118" t="str" cm="1">
        <f t="array" aca="1" ref="CV1258" ca="1">IF($CN1258&gt;$CV$6, "", IFERROR(INDEX($BO$4:$BV$4, $BN$4, MATCH($CK1258, $BO$8:$BV$8, 0)), 0))</f>
        <v/>
      </c>
      <c r="CX1258" s="118" t="str">
        <f t="shared" ca="1" si="214"/>
        <v/>
      </c>
    </row>
    <row r="1259" spans="88:102" hidden="1" x14ac:dyDescent="0.25">
      <c r="CJ1259" s="89">
        <f t="shared" ca="1" si="211"/>
        <v>45914</v>
      </c>
      <c r="CK1259" s="17" t="str">
        <f t="shared" ca="1" si="213"/>
        <v>Sun</v>
      </c>
      <c r="CL1259" s="118" cm="1">
        <f t="array" aca="1" ref="CL1259" ca="1">IFERROR(INDEX($BO$6:$BV$6, $BN$6, MATCH($CK1259, $BO$8:$BV$8, 0)), 0)</f>
        <v>0</v>
      </c>
      <c r="CN1259" s="150">
        <f t="shared" ca="1" si="215"/>
        <v>5</v>
      </c>
      <c r="CO1259" s="118">
        <f ca="1">SUMIF($CN$9:$CN1259, $CN1259, $CL$9:$CL$9)</f>
        <v>242.69531249999702</v>
      </c>
      <c r="CP1259" s="140" t="str">
        <f ca="1">IFERROR(INDEX('Current Jobs'!$W$11:$W$510, MATCH($CN1259, 'Current Jobs'!$T$11:$T$510, 0)), "")</f>
        <v/>
      </c>
      <c r="CQ1259" s="17" t="str">
        <f t="shared" ca="1" si="210"/>
        <v/>
      </c>
      <c r="CR1259" s="17" t="str">
        <f t="shared" ca="1" si="212"/>
        <v/>
      </c>
      <c r="CS1259" s="17" t="str">
        <f t="shared" ca="1" si="216"/>
        <v/>
      </c>
      <c r="CT1259" s="17" t="str">
        <f t="shared" ca="1" si="217"/>
        <v/>
      </c>
      <c r="CV1259" s="118" t="str" cm="1">
        <f t="array" aca="1" ref="CV1259" ca="1">IF($CN1259&gt;$CV$6, "", IFERROR(INDEX($BO$4:$BV$4, $BN$4, MATCH($CK1259, $BO$8:$BV$8, 0)), 0))</f>
        <v/>
      </c>
      <c r="CX1259" s="118" t="str">
        <f t="shared" ca="1" si="214"/>
        <v/>
      </c>
    </row>
    <row r="1260" spans="88:102" hidden="1" x14ac:dyDescent="0.25">
      <c r="CJ1260" s="89">
        <f t="shared" ca="1" si="211"/>
        <v>45915</v>
      </c>
      <c r="CK1260" s="17" t="str">
        <f t="shared" ca="1" si="213"/>
        <v>Mon</v>
      </c>
      <c r="CL1260" s="118" cm="1">
        <f t="array" aca="1" ref="CL1260" ca="1">IFERROR(INDEX($BO$6:$BV$6, $BN$6, MATCH($CK1260, $BO$8:$BV$8, 0)), 0)</f>
        <v>0.28385416666666663</v>
      </c>
      <c r="CN1260" s="150">
        <f t="shared" ca="1" si="215"/>
        <v>5</v>
      </c>
      <c r="CO1260" s="118">
        <f ca="1">SUMIF($CN$9:$CN1260, $CN1260, $CL$9:$CL$9)</f>
        <v>242.97916666666367</v>
      </c>
      <c r="CP1260" s="140" t="str">
        <f ca="1">IFERROR(INDEX('Current Jobs'!$W$11:$W$510, MATCH($CN1260, 'Current Jobs'!$T$11:$T$510, 0)), "")</f>
        <v/>
      </c>
      <c r="CQ1260" s="17" t="str">
        <f t="shared" ca="1" si="210"/>
        <v/>
      </c>
      <c r="CR1260" s="17" t="str">
        <f t="shared" ca="1" si="212"/>
        <v/>
      </c>
      <c r="CS1260" s="17" t="str">
        <f t="shared" ca="1" si="216"/>
        <v/>
      </c>
      <c r="CT1260" s="17" t="str">
        <f t="shared" ca="1" si="217"/>
        <v/>
      </c>
      <c r="CV1260" s="118" t="str" cm="1">
        <f t="array" aca="1" ref="CV1260" ca="1">IF($CN1260&gt;$CV$6, "", IFERROR(INDEX($BO$4:$BV$4, $BN$4, MATCH($CK1260, $BO$8:$BV$8, 0)), 0))</f>
        <v/>
      </c>
      <c r="CX1260" s="118" t="str">
        <f t="shared" ca="1" si="214"/>
        <v/>
      </c>
    </row>
    <row r="1261" spans="88:102" hidden="1" x14ac:dyDescent="0.25">
      <c r="CJ1261" s="89">
        <f t="shared" ca="1" si="211"/>
        <v>45916</v>
      </c>
      <c r="CK1261" s="17" t="str">
        <f t="shared" ca="1" si="213"/>
        <v>Tue</v>
      </c>
      <c r="CL1261" s="118" cm="1">
        <f t="array" aca="1" ref="CL1261" ca="1">IFERROR(INDEX($BO$6:$BV$6, $BN$6, MATCH($CK1261, $BO$8:$BV$8, 0)), 0)</f>
        <v>0.28385416666666663</v>
      </c>
      <c r="CN1261" s="150">
        <f t="shared" ca="1" si="215"/>
        <v>5</v>
      </c>
      <c r="CO1261" s="118">
        <f ca="1">SUMIF($CN$9:$CN1261, $CN1261, $CL$9:$CL$9)</f>
        <v>243.26302083333033</v>
      </c>
      <c r="CP1261" s="140" t="str">
        <f ca="1">IFERROR(INDEX('Current Jobs'!$W$11:$W$510, MATCH($CN1261, 'Current Jobs'!$T$11:$T$510, 0)), "")</f>
        <v/>
      </c>
      <c r="CQ1261" s="17" t="str">
        <f t="shared" ca="1" si="210"/>
        <v/>
      </c>
      <c r="CR1261" s="17" t="str">
        <f t="shared" ca="1" si="212"/>
        <v/>
      </c>
      <c r="CS1261" s="17" t="str">
        <f t="shared" ca="1" si="216"/>
        <v/>
      </c>
      <c r="CT1261" s="17" t="str">
        <f t="shared" ca="1" si="217"/>
        <v/>
      </c>
      <c r="CV1261" s="118" t="str" cm="1">
        <f t="array" aca="1" ref="CV1261" ca="1">IF($CN1261&gt;$CV$6, "", IFERROR(INDEX($BO$4:$BV$4, $BN$4, MATCH($CK1261, $BO$8:$BV$8, 0)), 0))</f>
        <v/>
      </c>
      <c r="CX1261" s="118" t="str">
        <f t="shared" ca="1" si="214"/>
        <v/>
      </c>
    </row>
    <row r="1262" spans="88:102" hidden="1" x14ac:dyDescent="0.25">
      <c r="CJ1262" s="89">
        <f t="shared" ca="1" si="211"/>
        <v>45917</v>
      </c>
      <c r="CK1262" s="17" t="str">
        <f t="shared" ca="1" si="213"/>
        <v>Wed</v>
      </c>
      <c r="CL1262" s="118" cm="1">
        <f t="array" aca="1" ref="CL1262" ca="1">IFERROR(INDEX($BO$6:$BV$6, $BN$6, MATCH($CK1262, $BO$8:$BV$8, 0)), 0)</f>
        <v>0.28385416666666663</v>
      </c>
      <c r="CN1262" s="150">
        <f t="shared" ca="1" si="215"/>
        <v>5</v>
      </c>
      <c r="CO1262" s="118">
        <f ca="1">SUMIF($CN$9:$CN1262, $CN1262, $CL$9:$CL$9)</f>
        <v>243.54687499999699</v>
      </c>
      <c r="CP1262" s="140" t="str">
        <f ca="1">IFERROR(INDEX('Current Jobs'!$W$11:$W$510, MATCH($CN1262, 'Current Jobs'!$T$11:$T$510, 0)), "")</f>
        <v/>
      </c>
      <c r="CQ1262" s="17" t="str">
        <f t="shared" ca="1" si="210"/>
        <v/>
      </c>
      <c r="CR1262" s="17" t="str">
        <f t="shared" ca="1" si="212"/>
        <v/>
      </c>
      <c r="CS1262" s="17" t="str">
        <f t="shared" ca="1" si="216"/>
        <v/>
      </c>
      <c r="CT1262" s="17" t="str">
        <f t="shared" ca="1" si="217"/>
        <v/>
      </c>
      <c r="CV1262" s="118" t="str" cm="1">
        <f t="array" aca="1" ref="CV1262" ca="1">IF($CN1262&gt;$CV$6, "", IFERROR(INDEX($BO$4:$BV$4, $BN$4, MATCH($CK1262, $BO$8:$BV$8, 0)), 0))</f>
        <v/>
      </c>
      <c r="CX1262" s="118" t="str">
        <f t="shared" ca="1" si="214"/>
        <v/>
      </c>
    </row>
    <row r="1263" spans="88:102" hidden="1" x14ac:dyDescent="0.25">
      <c r="CJ1263" s="89">
        <f t="shared" ca="1" si="211"/>
        <v>45918</v>
      </c>
      <c r="CK1263" s="17" t="str">
        <f t="shared" ca="1" si="213"/>
        <v>Thu</v>
      </c>
      <c r="CL1263" s="118" cm="1">
        <f t="array" aca="1" ref="CL1263" ca="1">IFERROR(INDEX($BO$6:$BV$6, $BN$6, MATCH($CK1263, $BO$8:$BV$8, 0)), 0)</f>
        <v>0.28385416666666663</v>
      </c>
      <c r="CN1263" s="150">
        <f t="shared" ca="1" si="215"/>
        <v>5</v>
      </c>
      <c r="CO1263" s="118">
        <f ca="1">SUMIF($CN$9:$CN1263, $CN1263, $CL$9:$CL$9)</f>
        <v>243.83072916666364</v>
      </c>
      <c r="CP1263" s="140" t="str">
        <f ca="1">IFERROR(INDEX('Current Jobs'!$W$11:$W$510, MATCH($CN1263, 'Current Jobs'!$T$11:$T$510, 0)), "")</f>
        <v/>
      </c>
      <c r="CQ1263" s="17" t="str">
        <f t="shared" ca="1" si="210"/>
        <v/>
      </c>
      <c r="CR1263" s="17" t="str">
        <f t="shared" ca="1" si="212"/>
        <v/>
      </c>
      <c r="CS1263" s="17" t="str">
        <f t="shared" ca="1" si="216"/>
        <v/>
      </c>
      <c r="CT1263" s="17" t="str">
        <f t="shared" ca="1" si="217"/>
        <v/>
      </c>
      <c r="CV1263" s="118" t="str" cm="1">
        <f t="array" aca="1" ref="CV1263" ca="1">IF($CN1263&gt;$CV$6, "", IFERROR(INDEX($BO$4:$BV$4, $BN$4, MATCH($CK1263, $BO$8:$BV$8, 0)), 0))</f>
        <v/>
      </c>
      <c r="CX1263" s="118" t="str">
        <f t="shared" ca="1" si="214"/>
        <v/>
      </c>
    </row>
    <row r="1264" spans="88:102" hidden="1" x14ac:dyDescent="0.25">
      <c r="CJ1264" s="89">
        <f t="shared" ca="1" si="211"/>
        <v>45919</v>
      </c>
      <c r="CK1264" s="17" t="str">
        <f t="shared" ca="1" si="213"/>
        <v>Fri</v>
      </c>
      <c r="CL1264" s="118" cm="1">
        <f t="array" aca="1" ref="CL1264" ca="1">IFERROR(INDEX($BO$6:$BV$6, $BN$6, MATCH($CK1264, $BO$8:$BV$8, 0)), 0)</f>
        <v>0.28385416666666663</v>
      </c>
      <c r="CN1264" s="150">
        <f t="shared" ca="1" si="215"/>
        <v>5</v>
      </c>
      <c r="CO1264" s="118">
        <f ca="1">SUMIF($CN$9:$CN1264, $CN1264, $CL$9:$CL$9)</f>
        <v>244.1145833333303</v>
      </c>
      <c r="CP1264" s="140" t="str">
        <f ca="1">IFERROR(INDEX('Current Jobs'!$W$11:$W$510, MATCH($CN1264, 'Current Jobs'!$T$11:$T$510, 0)), "")</f>
        <v/>
      </c>
      <c r="CQ1264" s="17" t="str">
        <f t="shared" ca="1" si="210"/>
        <v/>
      </c>
      <c r="CR1264" s="17" t="str">
        <f t="shared" ca="1" si="212"/>
        <v/>
      </c>
      <c r="CS1264" s="17" t="str">
        <f t="shared" ca="1" si="216"/>
        <v/>
      </c>
      <c r="CT1264" s="17" t="str">
        <f t="shared" ca="1" si="217"/>
        <v/>
      </c>
      <c r="CV1264" s="118" t="str" cm="1">
        <f t="array" aca="1" ref="CV1264" ca="1">IF($CN1264&gt;$CV$6, "", IFERROR(INDEX($BO$4:$BV$4, $BN$4, MATCH($CK1264, $BO$8:$BV$8, 0)), 0))</f>
        <v/>
      </c>
      <c r="CX1264" s="118" t="str">
        <f t="shared" ca="1" si="214"/>
        <v/>
      </c>
    </row>
    <row r="1265" spans="88:102" hidden="1" x14ac:dyDescent="0.25">
      <c r="CJ1265" s="89">
        <f t="shared" ca="1" si="211"/>
        <v>45920</v>
      </c>
      <c r="CK1265" s="17" t="str">
        <f t="shared" ca="1" si="213"/>
        <v>Sat</v>
      </c>
      <c r="CL1265" s="118" cm="1">
        <f t="array" aca="1" ref="CL1265" ca="1">IFERROR(INDEX($BO$6:$BV$6, $BN$6, MATCH($CK1265, $BO$8:$BV$8, 0)), 0)</f>
        <v>0</v>
      </c>
      <c r="CN1265" s="150">
        <f t="shared" ca="1" si="215"/>
        <v>5</v>
      </c>
      <c r="CO1265" s="118">
        <f ca="1">SUMIF($CN$9:$CN1265, $CN1265, $CL$9:$CL$9)</f>
        <v>244.1145833333303</v>
      </c>
      <c r="CP1265" s="140" t="str">
        <f ca="1">IFERROR(INDEX('Current Jobs'!$W$11:$W$510, MATCH($CN1265, 'Current Jobs'!$T$11:$T$510, 0)), "")</f>
        <v/>
      </c>
      <c r="CQ1265" s="17" t="str">
        <f t="shared" ca="1" si="210"/>
        <v/>
      </c>
      <c r="CR1265" s="17" t="str">
        <f t="shared" ca="1" si="212"/>
        <v/>
      </c>
      <c r="CS1265" s="17" t="str">
        <f t="shared" ca="1" si="216"/>
        <v/>
      </c>
      <c r="CT1265" s="17" t="str">
        <f t="shared" ca="1" si="217"/>
        <v/>
      </c>
      <c r="CV1265" s="118" t="str" cm="1">
        <f t="array" aca="1" ref="CV1265" ca="1">IF($CN1265&gt;$CV$6, "", IFERROR(INDEX($BO$4:$BV$4, $BN$4, MATCH($CK1265, $BO$8:$BV$8, 0)), 0))</f>
        <v/>
      </c>
      <c r="CX1265" s="118" t="str">
        <f t="shared" ca="1" si="214"/>
        <v/>
      </c>
    </row>
    <row r="1266" spans="88:102" hidden="1" x14ac:dyDescent="0.25">
      <c r="CJ1266" s="89">
        <f t="shared" ca="1" si="211"/>
        <v>45921</v>
      </c>
      <c r="CK1266" s="17" t="str">
        <f t="shared" ca="1" si="213"/>
        <v>Sun</v>
      </c>
      <c r="CL1266" s="118" cm="1">
        <f t="array" aca="1" ref="CL1266" ca="1">IFERROR(INDEX($BO$6:$BV$6, $BN$6, MATCH($CK1266, $BO$8:$BV$8, 0)), 0)</f>
        <v>0</v>
      </c>
      <c r="CN1266" s="150">
        <f t="shared" ca="1" si="215"/>
        <v>5</v>
      </c>
      <c r="CO1266" s="118">
        <f ca="1">SUMIF($CN$9:$CN1266, $CN1266, $CL$9:$CL$9)</f>
        <v>244.1145833333303</v>
      </c>
      <c r="CP1266" s="140" t="str">
        <f ca="1">IFERROR(INDEX('Current Jobs'!$W$11:$W$510, MATCH($CN1266, 'Current Jobs'!$T$11:$T$510, 0)), "")</f>
        <v/>
      </c>
      <c r="CQ1266" s="17" t="str">
        <f t="shared" ca="1" si="210"/>
        <v/>
      </c>
      <c r="CR1266" s="17" t="str">
        <f t="shared" ca="1" si="212"/>
        <v/>
      </c>
      <c r="CS1266" s="17" t="str">
        <f t="shared" ca="1" si="216"/>
        <v/>
      </c>
      <c r="CT1266" s="17" t="str">
        <f t="shared" ca="1" si="217"/>
        <v/>
      </c>
      <c r="CV1266" s="118" t="str" cm="1">
        <f t="array" aca="1" ref="CV1266" ca="1">IF($CN1266&gt;$CV$6, "", IFERROR(INDEX($BO$4:$BV$4, $BN$4, MATCH($CK1266, $BO$8:$BV$8, 0)), 0))</f>
        <v/>
      </c>
      <c r="CX1266" s="118" t="str">
        <f t="shared" ca="1" si="214"/>
        <v/>
      </c>
    </row>
    <row r="1267" spans="88:102" hidden="1" x14ac:dyDescent="0.25">
      <c r="CJ1267" s="89">
        <f t="shared" ca="1" si="211"/>
        <v>45922</v>
      </c>
      <c r="CK1267" s="17" t="str">
        <f t="shared" ca="1" si="213"/>
        <v>Mon</v>
      </c>
      <c r="CL1267" s="118" cm="1">
        <f t="array" aca="1" ref="CL1267" ca="1">IFERROR(INDEX($BO$6:$BV$6, $BN$6, MATCH($CK1267, $BO$8:$BV$8, 0)), 0)</f>
        <v>0.28385416666666663</v>
      </c>
      <c r="CN1267" s="150">
        <f t="shared" ca="1" si="215"/>
        <v>5</v>
      </c>
      <c r="CO1267" s="118">
        <f ca="1">SUMIF($CN$9:$CN1267, $CN1267, $CL$9:$CL$9)</f>
        <v>244.39843749999696</v>
      </c>
      <c r="CP1267" s="140" t="str">
        <f ca="1">IFERROR(INDEX('Current Jobs'!$W$11:$W$510, MATCH($CN1267, 'Current Jobs'!$T$11:$T$510, 0)), "")</f>
        <v/>
      </c>
      <c r="CQ1267" s="17" t="str">
        <f t="shared" ca="1" si="210"/>
        <v/>
      </c>
      <c r="CR1267" s="17" t="str">
        <f t="shared" ca="1" si="212"/>
        <v/>
      </c>
      <c r="CS1267" s="17" t="str">
        <f t="shared" ca="1" si="216"/>
        <v/>
      </c>
      <c r="CT1267" s="17" t="str">
        <f t="shared" ca="1" si="217"/>
        <v/>
      </c>
      <c r="CV1267" s="118" t="str" cm="1">
        <f t="array" aca="1" ref="CV1267" ca="1">IF($CN1267&gt;$CV$6, "", IFERROR(INDEX($BO$4:$BV$4, $BN$4, MATCH($CK1267, $BO$8:$BV$8, 0)), 0))</f>
        <v/>
      </c>
      <c r="CX1267" s="118" t="str">
        <f t="shared" ca="1" si="214"/>
        <v/>
      </c>
    </row>
    <row r="1268" spans="88:102" hidden="1" x14ac:dyDescent="0.25">
      <c r="CJ1268" s="89">
        <f t="shared" ca="1" si="211"/>
        <v>45923</v>
      </c>
      <c r="CK1268" s="17" t="str">
        <f t="shared" ca="1" si="213"/>
        <v>Tue</v>
      </c>
      <c r="CL1268" s="118" cm="1">
        <f t="array" aca="1" ref="CL1268" ca="1">IFERROR(INDEX($BO$6:$BV$6, $BN$6, MATCH($CK1268, $BO$8:$BV$8, 0)), 0)</f>
        <v>0.28385416666666663</v>
      </c>
      <c r="CN1268" s="150">
        <f t="shared" ca="1" si="215"/>
        <v>5</v>
      </c>
      <c r="CO1268" s="118">
        <f ca="1">SUMIF($CN$9:$CN1268, $CN1268, $CL$9:$CL$9)</f>
        <v>244.68229166666362</v>
      </c>
      <c r="CP1268" s="140" t="str">
        <f ca="1">IFERROR(INDEX('Current Jobs'!$W$11:$W$510, MATCH($CN1268, 'Current Jobs'!$T$11:$T$510, 0)), "")</f>
        <v/>
      </c>
      <c r="CQ1268" s="17" t="str">
        <f t="shared" ca="1" si="210"/>
        <v/>
      </c>
      <c r="CR1268" s="17" t="str">
        <f t="shared" ca="1" si="212"/>
        <v/>
      </c>
      <c r="CS1268" s="17" t="str">
        <f t="shared" ca="1" si="216"/>
        <v/>
      </c>
      <c r="CT1268" s="17" t="str">
        <f t="shared" ca="1" si="217"/>
        <v/>
      </c>
      <c r="CV1268" s="118" t="str" cm="1">
        <f t="array" aca="1" ref="CV1268" ca="1">IF($CN1268&gt;$CV$6, "", IFERROR(INDEX($BO$4:$BV$4, $BN$4, MATCH($CK1268, $BO$8:$BV$8, 0)), 0))</f>
        <v/>
      </c>
      <c r="CX1268" s="118" t="str">
        <f t="shared" ca="1" si="214"/>
        <v/>
      </c>
    </row>
    <row r="1269" spans="88:102" hidden="1" x14ac:dyDescent="0.25">
      <c r="CJ1269" s="89">
        <f t="shared" ca="1" si="211"/>
        <v>45924</v>
      </c>
      <c r="CK1269" s="17" t="str">
        <f t="shared" ca="1" si="213"/>
        <v>Wed</v>
      </c>
      <c r="CL1269" s="118" cm="1">
        <f t="array" aca="1" ref="CL1269" ca="1">IFERROR(INDEX($BO$6:$BV$6, $BN$6, MATCH($CK1269, $BO$8:$BV$8, 0)), 0)</f>
        <v>0.28385416666666663</v>
      </c>
      <c r="CN1269" s="150">
        <f t="shared" ca="1" si="215"/>
        <v>5</v>
      </c>
      <c r="CO1269" s="118">
        <f ca="1">SUMIF($CN$9:$CN1269, $CN1269, $CL$9:$CL$9)</f>
        <v>244.96614583333027</v>
      </c>
      <c r="CP1269" s="140" t="str">
        <f ca="1">IFERROR(INDEX('Current Jobs'!$W$11:$W$510, MATCH($CN1269, 'Current Jobs'!$T$11:$T$510, 0)), "")</f>
        <v/>
      </c>
      <c r="CQ1269" s="17" t="str">
        <f t="shared" ca="1" si="210"/>
        <v/>
      </c>
      <c r="CR1269" s="17" t="str">
        <f t="shared" ca="1" si="212"/>
        <v/>
      </c>
      <c r="CS1269" s="17" t="str">
        <f t="shared" ca="1" si="216"/>
        <v/>
      </c>
      <c r="CT1269" s="17" t="str">
        <f t="shared" ca="1" si="217"/>
        <v/>
      </c>
      <c r="CV1269" s="118" t="str" cm="1">
        <f t="array" aca="1" ref="CV1269" ca="1">IF($CN1269&gt;$CV$6, "", IFERROR(INDEX($BO$4:$BV$4, $BN$4, MATCH($CK1269, $BO$8:$BV$8, 0)), 0))</f>
        <v/>
      </c>
      <c r="CX1269" s="118" t="str">
        <f t="shared" ca="1" si="214"/>
        <v/>
      </c>
    </row>
    <row r="1270" spans="88:102" hidden="1" x14ac:dyDescent="0.25">
      <c r="CJ1270" s="89">
        <f t="shared" ca="1" si="211"/>
        <v>45925</v>
      </c>
      <c r="CK1270" s="17" t="str">
        <f t="shared" ca="1" si="213"/>
        <v>Thu</v>
      </c>
      <c r="CL1270" s="118" cm="1">
        <f t="array" aca="1" ref="CL1270" ca="1">IFERROR(INDEX($BO$6:$BV$6, $BN$6, MATCH($CK1270, $BO$8:$BV$8, 0)), 0)</f>
        <v>0.28385416666666663</v>
      </c>
      <c r="CN1270" s="150">
        <f t="shared" ca="1" si="215"/>
        <v>5</v>
      </c>
      <c r="CO1270" s="118">
        <f ca="1">SUMIF($CN$9:$CN1270, $CN1270, $CL$9:$CL$9)</f>
        <v>245.24999999999693</v>
      </c>
      <c r="CP1270" s="140" t="str">
        <f ca="1">IFERROR(INDEX('Current Jobs'!$W$11:$W$510, MATCH($CN1270, 'Current Jobs'!$T$11:$T$510, 0)), "")</f>
        <v/>
      </c>
      <c r="CQ1270" s="17" t="str">
        <f t="shared" ca="1" si="210"/>
        <v/>
      </c>
      <c r="CR1270" s="17" t="str">
        <f t="shared" ca="1" si="212"/>
        <v/>
      </c>
      <c r="CS1270" s="17" t="str">
        <f t="shared" ca="1" si="216"/>
        <v/>
      </c>
      <c r="CT1270" s="17" t="str">
        <f t="shared" ca="1" si="217"/>
        <v/>
      </c>
      <c r="CV1270" s="118" t="str" cm="1">
        <f t="array" aca="1" ref="CV1270" ca="1">IF($CN1270&gt;$CV$6, "", IFERROR(INDEX($BO$4:$BV$4, $BN$4, MATCH($CK1270, $BO$8:$BV$8, 0)), 0))</f>
        <v/>
      </c>
      <c r="CX1270" s="118" t="str">
        <f t="shared" ca="1" si="214"/>
        <v/>
      </c>
    </row>
    <row r="1271" spans="88:102" hidden="1" x14ac:dyDescent="0.25">
      <c r="CJ1271" s="89">
        <f t="shared" ca="1" si="211"/>
        <v>45926</v>
      </c>
      <c r="CK1271" s="17" t="str">
        <f t="shared" ca="1" si="213"/>
        <v>Fri</v>
      </c>
      <c r="CL1271" s="118" cm="1">
        <f t="array" aca="1" ref="CL1271" ca="1">IFERROR(INDEX($BO$6:$BV$6, $BN$6, MATCH($CK1271, $BO$8:$BV$8, 0)), 0)</f>
        <v>0.28385416666666663</v>
      </c>
      <c r="CN1271" s="150">
        <f t="shared" ca="1" si="215"/>
        <v>5</v>
      </c>
      <c r="CO1271" s="118">
        <f ca="1">SUMIF($CN$9:$CN1271, $CN1271, $CL$9:$CL$9)</f>
        <v>245.53385416666359</v>
      </c>
      <c r="CP1271" s="140" t="str">
        <f ca="1">IFERROR(INDEX('Current Jobs'!$W$11:$W$510, MATCH($CN1271, 'Current Jobs'!$T$11:$T$510, 0)), "")</f>
        <v/>
      </c>
      <c r="CQ1271" s="17" t="str">
        <f t="shared" ca="1" si="210"/>
        <v/>
      </c>
      <c r="CR1271" s="17" t="str">
        <f t="shared" ca="1" si="212"/>
        <v/>
      </c>
      <c r="CS1271" s="17" t="str">
        <f t="shared" ca="1" si="216"/>
        <v/>
      </c>
      <c r="CT1271" s="17" t="str">
        <f t="shared" ca="1" si="217"/>
        <v/>
      </c>
      <c r="CV1271" s="118" t="str" cm="1">
        <f t="array" aca="1" ref="CV1271" ca="1">IF($CN1271&gt;$CV$6, "", IFERROR(INDEX($BO$4:$BV$4, $BN$4, MATCH($CK1271, $BO$8:$BV$8, 0)), 0))</f>
        <v/>
      </c>
      <c r="CX1271" s="118" t="str">
        <f t="shared" ca="1" si="214"/>
        <v/>
      </c>
    </row>
    <row r="1272" spans="88:102" hidden="1" x14ac:dyDescent="0.25">
      <c r="CJ1272" s="89">
        <f t="shared" ca="1" si="211"/>
        <v>45927</v>
      </c>
      <c r="CK1272" s="17" t="str">
        <f t="shared" ca="1" si="213"/>
        <v>Sat</v>
      </c>
      <c r="CL1272" s="118" cm="1">
        <f t="array" aca="1" ref="CL1272" ca="1">IFERROR(INDEX($BO$6:$BV$6, $BN$6, MATCH($CK1272, $BO$8:$BV$8, 0)), 0)</f>
        <v>0</v>
      </c>
      <c r="CN1272" s="150">
        <f t="shared" ca="1" si="215"/>
        <v>5</v>
      </c>
      <c r="CO1272" s="118">
        <f ca="1">SUMIF($CN$9:$CN1272, $CN1272, $CL$9:$CL$9)</f>
        <v>245.53385416666359</v>
      </c>
      <c r="CP1272" s="140" t="str">
        <f ca="1">IFERROR(INDEX('Current Jobs'!$W$11:$W$510, MATCH($CN1272, 'Current Jobs'!$T$11:$T$510, 0)), "")</f>
        <v/>
      </c>
      <c r="CQ1272" s="17" t="str">
        <f t="shared" ca="1" si="210"/>
        <v/>
      </c>
      <c r="CR1272" s="17" t="str">
        <f t="shared" ca="1" si="212"/>
        <v/>
      </c>
      <c r="CS1272" s="17" t="str">
        <f t="shared" ca="1" si="216"/>
        <v/>
      </c>
      <c r="CT1272" s="17" t="str">
        <f t="shared" ca="1" si="217"/>
        <v/>
      </c>
      <c r="CV1272" s="118" t="str" cm="1">
        <f t="array" aca="1" ref="CV1272" ca="1">IF($CN1272&gt;$CV$6, "", IFERROR(INDEX($BO$4:$BV$4, $BN$4, MATCH($CK1272, $BO$8:$BV$8, 0)), 0))</f>
        <v/>
      </c>
      <c r="CX1272" s="118" t="str">
        <f t="shared" ca="1" si="214"/>
        <v/>
      </c>
    </row>
    <row r="1273" spans="88:102" hidden="1" x14ac:dyDescent="0.25">
      <c r="CJ1273" s="89">
        <f t="shared" ca="1" si="211"/>
        <v>45928</v>
      </c>
      <c r="CK1273" s="17" t="str">
        <f t="shared" ca="1" si="213"/>
        <v>Sun</v>
      </c>
      <c r="CL1273" s="118" cm="1">
        <f t="array" aca="1" ref="CL1273" ca="1">IFERROR(INDEX($BO$6:$BV$6, $BN$6, MATCH($CK1273, $BO$8:$BV$8, 0)), 0)</f>
        <v>0</v>
      </c>
      <c r="CN1273" s="150">
        <f t="shared" ca="1" si="215"/>
        <v>5</v>
      </c>
      <c r="CO1273" s="118">
        <f ca="1">SUMIF($CN$9:$CN1273, $CN1273, $CL$9:$CL$9)</f>
        <v>245.53385416666359</v>
      </c>
      <c r="CP1273" s="140" t="str">
        <f ca="1">IFERROR(INDEX('Current Jobs'!$W$11:$W$510, MATCH($CN1273, 'Current Jobs'!$T$11:$T$510, 0)), "")</f>
        <v/>
      </c>
      <c r="CQ1273" s="17" t="str">
        <f t="shared" ca="1" si="210"/>
        <v/>
      </c>
      <c r="CR1273" s="17" t="str">
        <f t="shared" ca="1" si="212"/>
        <v/>
      </c>
      <c r="CS1273" s="17" t="str">
        <f t="shared" ca="1" si="216"/>
        <v/>
      </c>
      <c r="CT1273" s="17" t="str">
        <f t="shared" ca="1" si="217"/>
        <v/>
      </c>
      <c r="CV1273" s="118" t="str" cm="1">
        <f t="array" aca="1" ref="CV1273" ca="1">IF($CN1273&gt;$CV$6, "", IFERROR(INDEX($BO$4:$BV$4, $BN$4, MATCH($CK1273, $BO$8:$BV$8, 0)), 0))</f>
        <v/>
      </c>
      <c r="CX1273" s="118" t="str">
        <f t="shared" ca="1" si="214"/>
        <v/>
      </c>
    </row>
    <row r="1274" spans="88:102" hidden="1" x14ac:dyDescent="0.25">
      <c r="CJ1274" s="89">
        <f t="shared" ca="1" si="211"/>
        <v>45929</v>
      </c>
      <c r="CK1274" s="17" t="str">
        <f t="shared" ca="1" si="213"/>
        <v>Mon</v>
      </c>
      <c r="CL1274" s="118" cm="1">
        <f t="array" aca="1" ref="CL1274" ca="1">IFERROR(INDEX($BO$6:$BV$6, $BN$6, MATCH($CK1274, $BO$8:$BV$8, 0)), 0)</f>
        <v>0.28385416666666663</v>
      </c>
      <c r="CN1274" s="150">
        <f t="shared" ca="1" si="215"/>
        <v>5</v>
      </c>
      <c r="CO1274" s="118">
        <f ca="1">SUMIF($CN$9:$CN1274, $CN1274, $CL$9:$CL$9)</f>
        <v>245.81770833333024</v>
      </c>
      <c r="CP1274" s="140" t="str">
        <f ca="1">IFERROR(INDEX('Current Jobs'!$W$11:$W$510, MATCH($CN1274, 'Current Jobs'!$T$11:$T$510, 0)), "")</f>
        <v/>
      </c>
      <c r="CQ1274" s="17" t="str">
        <f t="shared" ca="1" si="210"/>
        <v/>
      </c>
      <c r="CR1274" s="17" t="str">
        <f t="shared" ca="1" si="212"/>
        <v/>
      </c>
      <c r="CS1274" s="17" t="str">
        <f t="shared" ca="1" si="216"/>
        <v/>
      </c>
      <c r="CT1274" s="17" t="str">
        <f t="shared" ca="1" si="217"/>
        <v/>
      </c>
      <c r="CV1274" s="118" t="str" cm="1">
        <f t="array" aca="1" ref="CV1274" ca="1">IF($CN1274&gt;$CV$6, "", IFERROR(INDEX($BO$4:$BV$4, $BN$4, MATCH($CK1274, $BO$8:$BV$8, 0)), 0))</f>
        <v/>
      </c>
      <c r="CX1274" s="118" t="str">
        <f t="shared" ca="1" si="214"/>
        <v/>
      </c>
    </row>
    <row r="1275" spans="88:102" hidden="1" x14ac:dyDescent="0.25">
      <c r="CJ1275" s="89">
        <f t="shared" ca="1" si="211"/>
        <v>45930</v>
      </c>
      <c r="CK1275" s="17" t="str">
        <f t="shared" ca="1" si="213"/>
        <v>Tue</v>
      </c>
      <c r="CL1275" s="118" cm="1">
        <f t="array" aca="1" ref="CL1275" ca="1">IFERROR(INDEX($BO$6:$BV$6, $BN$6, MATCH($CK1275, $BO$8:$BV$8, 0)), 0)</f>
        <v>0.28385416666666663</v>
      </c>
      <c r="CN1275" s="150">
        <f t="shared" ca="1" si="215"/>
        <v>5</v>
      </c>
      <c r="CO1275" s="118">
        <f ca="1">SUMIF($CN$9:$CN1275, $CN1275, $CL$9:$CL$9)</f>
        <v>246.1015624999969</v>
      </c>
      <c r="CP1275" s="140" t="str">
        <f ca="1">IFERROR(INDEX('Current Jobs'!$W$11:$W$510, MATCH($CN1275, 'Current Jobs'!$T$11:$T$510, 0)), "")</f>
        <v/>
      </c>
      <c r="CQ1275" s="17" t="str">
        <f t="shared" ca="1" si="210"/>
        <v/>
      </c>
      <c r="CR1275" s="17" t="str">
        <f t="shared" ca="1" si="212"/>
        <v/>
      </c>
      <c r="CS1275" s="17" t="str">
        <f t="shared" ca="1" si="216"/>
        <v/>
      </c>
      <c r="CT1275" s="17" t="str">
        <f t="shared" ca="1" si="217"/>
        <v/>
      </c>
      <c r="CV1275" s="118" t="str" cm="1">
        <f t="array" aca="1" ref="CV1275" ca="1">IF($CN1275&gt;$CV$6, "", IFERROR(INDEX($BO$4:$BV$4, $BN$4, MATCH($CK1275, $BO$8:$BV$8, 0)), 0))</f>
        <v/>
      </c>
      <c r="CX1275" s="118" t="str">
        <f t="shared" ca="1" si="214"/>
        <v/>
      </c>
    </row>
    <row r="1276" spans="88:102" hidden="1" x14ac:dyDescent="0.25">
      <c r="CJ1276" s="89">
        <f t="shared" ca="1" si="211"/>
        <v>45931</v>
      </c>
      <c r="CK1276" s="17" t="str">
        <f t="shared" ca="1" si="213"/>
        <v>Wed</v>
      </c>
      <c r="CL1276" s="118" cm="1">
        <f t="array" aca="1" ref="CL1276" ca="1">IFERROR(INDEX($BO$6:$BV$6, $BN$6, MATCH($CK1276, $BO$8:$BV$8, 0)), 0)</f>
        <v>0.28385416666666663</v>
      </c>
      <c r="CN1276" s="150">
        <f t="shared" ca="1" si="215"/>
        <v>5</v>
      </c>
      <c r="CO1276" s="118">
        <f ca="1">SUMIF($CN$9:$CN1276, $CN1276, $CL$9:$CL$9)</f>
        <v>246.38541666666356</v>
      </c>
      <c r="CP1276" s="140" t="str">
        <f ca="1">IFERROR(INDEX('Current Jobs'!$W$11:$W$510, MATCH($CN1276, 'Current Jobs'!$T$11:$T$510, 0)), "")</f>
        <v/>
      </c>
      <c r="CQ1276" s="17" t="str">
        <f t="shared" ca="1" si="210"/>
        <v/>
      </c>
      <c r="CR1276" s="17" t="str">
        <f t="shared" ca="1" si="212"/>
        <v/>
      </c>
      <c r="CS1276" s="17" t="str">
        <f t="shared" ca="1" si="216"/>
        <v/>
      </c>
      <c r="CT1276" s="17" t="str">
        <f t="shared" ca="1" si="217"/>
        <v/>
      </c>
      <c r="CV1276" s="118" t="str" cm="1">
        <f t="array" aca="1" ref="CV1276" ca="1">IF($CN1276&gt;$CV$6, "", IFERROR(INDEX($BO$4:$BV$4, $BN$4, MATCH($CK1276, $BO$8:$BV$8, 0)), 0))</f>
        <v/>
      </c>
      <c r="CX1276" s="118" t="str">
        <f t="shared" ca="1" si="214"/>
        <v/>
      </c>
    </row>
    <row r="1277" spans="88:102" hidden="1" x14ac:dyDescent="0.25">
      <c r="CJ1277" s="89">
        <f t="shared" ca="1" si="211"/>
        <v>45932</v>
      </c>
      <c r="CK1277" s="17" t="str">
        <f t="shared" ca="1" si="213"/>
        <v>Thu</v>
      </c>
      <c r="CL1277" s="118" cm="1">
        <f t="array" aca="1" ref="CL1277" ca="1">IFERROR(INDEX($BO$6:$BV$6, $BN$6, MATCH($CK1277, $BO$8:$BV$8, 0)), 0)</f>
        <v>0.28385416666666663</v>
      </c>
      <c r="CN1277" s="150">
        <f t="shared" ca="1" si="215"/>
        <v>5</v>
      </c>
      <c r="CO1277" s="118">
        <f ca="1">SUMIF($CN$9:$CN1277, $CN1277, $CL$9:$CL$9)</f>
        <v>246.66927083333022</v>
      </c>
      <c r="CP1277" s="140" t="str">
        <f ca="1">IFERROR(INDEX('Current Jobs'!$W$11:$W$510, MATCH($CN1277, 'Current Jobs'!$T$11:$T$510, 0)), "")</f>
        <v/>
      </c>
      <c r="CQ1277" s="17" t="str">
        <f t="shared" ca="1" si="210"/>
        <v/>
      </c>
      <c r="CR1277" s="17" t="str">
        <f t="shared" ca="1" si="212"/>
        <v/>
      </c>
      <c r="CS1277" s="17" t="str">
        <f t="shared" ca="1" si="216"/>
        <v/>
      </c>
      <c r="CT1277" s="17" t="str">
        <f t="shared" ca="1" si="217"/>
        <v/>
      </c>
      <c r="CV1277" s="118" t="str" cm="1">
        <f t="array" aca="1" ref="CV1277" ca="1">IF($CN1277&gt;$CV$6, "", IFERROR(INDEX($BO$4:$BV$4, $BN$4, MATCH($CK1277, $BO$8:$BV$8, 0)), 0))</f>
        <v/>
      </c>
      <c r="CX1277" s="118" t="str">
        <f t="shared" ca="1" si="214"/>
        <v/>
      </c>
    </row>
    <row r="1278" spans="88:102" hidden="1" x14ac:dyDescent="0.25">
      <c r="CJ1278" s="89">
        <f t="shared" ca="1" si="211"/>
        <v>45933</v>
      </c>
      <c r="CK1278" s="17" t="str">
        <f t="shared" ca="1" si="213"/>
        <v>Fri</v>
      </c>
      <c r="CL1278" s="118" cm="1">
        <f t="array" aca="1" ref="CL1278" ca="1">IFERROR(INDEX($BO$6:$BV$6, $BN$6, MATCH($CK1278, $BO$8:$BV$8, 0)), 0)</f>
        <v>0.28385416666666663</v>
      </c>
      <c r="CN1278" s="150">
        <f t="shared" ca="1" si="215"/>
        <v>5</v>
      </c>
      <c r="CO1278" s="118">
        <f ca="1">SUMIF($CN$9:$CN1278, $CN1278, $CL$9:$CL$9)</f>
        <v>246.95312499999687</v>
      </c>
      <c r="CP1278" s="140" t="str">
        <f ca="1">IFERROR(INDEX('Current Jobs'!$W$11:$W$510, MATCH($CN1278, 'Current Jobs'!$T$11:$T$510, 0)), "")</f>
        <v/>
      </c>
      <c r="CQ1278" s="17" t="str">
        <f t="shared" ca="1" si="210"/>
        <v/>
      </c>
      <c r="CR1278" s="17" t="str">
        <f t="shared" ca="1" si="212"/>
        <v/>
      </c>
      <c r="CS1278" s="17" t="str">
        <f t="shared" ca="1" si="216"/>
        <v/>
      </c>
      <c r="CT1278" s="17" t="str">
        <f t="shared" ca="1" si="217"/>
        <v/>
      </c>
      <c r="CV1278" s="118" t="str" cm="1">
        <f t="array" aca="1" ref="CV1278" ca="1">IF($CN1278&gt;$CV$6, "", IFERROR(INDEX($BO$4:$BV$4, $BN$4, MATCH($CK1278, $BO$8:$BV$8, 0)), 0))</f>
        <v/>
      </c>
      <c r="CX1278" s="118" t="str">
        <f t="shared" ca="1" si="214"/>
        <v/>
      </c>
    </row>
    <row r="1279" spans="88:102" hidden="1" x14ac:dyDescent="0.25">
      <c r="CJ1279" s="89">
        <f t="shared" ca="1" si="211"/>
        <v>45934</v>
      </c>
      <c r="CK1279" s="17" t="str">
        <f t="shared" ca="1" si="213"/>
        <v>Sat</v>
      </c>
      <c r="CL1279" s="118" cm="1">
        <f t="array" aca="1" ref="CL1279" ca="1">IFERROR(INDEX($BO$6:$BV$6, $BN$6, MATCH($CK1279, $BO$8:$BV$8, 0)), 0)</f>
        <v>0</v>
      </c>
      <c r="CN1279" s="150">
        <f t="shared" ca="1" si="215"/>
        <v>5</v>
      </c>
      <c r="CO1279" s="118">
        <f ca="1">SUMIF($CN$9:$CN1279, $CN1279, $CL$9:$CL$9)</f>
        <v>246.95312499999687</v>
      </c>
      <c r="CP1279" s="140" t="str">
        <f ca="1">IFERROR(INDEX('Current Jobs'!$W$11:$W$510, MATCH($CN1279, 'Current Jobs'!$T$11:$T$510, 0)), "")</f>
        <v/>
      </c>
      <c r="CQ1279" s="17" t="str">
        <f t="shared" ca="1" si="210"/>
        <v/>
      </c>
      <c r="CR1279" s="17" t="str">
        <f t="shared" ca="1" si="212"/>
        <v/>
      </c>
      <c r="CS1279" s="17" t="str">
        <f t="shared" ca="1" si="216"/>
        <v/>
      </c>
      <c r="CT1279" s="17" t="str">
        <f t="shared" ca="1" si="217"/>
        <v/>
      </c>
      <c r="CV1279" s="118" t="str" cm="1">
        <f t="array" aca="1" ref="CV1279" ca="1">IF($CN1279&gt;$CV$6, "", IFERROR(INDEX($BO$4:$BV$4, $BN$4, MATCH($CK1279, $BO$8:$BV$8, 0)), 0))</f>
        <v/>
      </c>
      <c r="CX1279" s="118" t="str">
        <f t="shared" ca="1" si="214"/>
        <v/>
      </c>
    </row>
    <row r="1280" spans="88:102" hidden="1" x14ac:dyDescent="0.25">
      <c r="CJ1280" s="89">
        <f t="shared" ca="1" si="211"/>
        <v>45935</v>
      </c>
      <c r="CK1280" s="17" t="str">
        <f t="shared" ca="1" si="213"/>
        <v>Sun</v>
      </c>
      <c r="CL1280" s="118" cm="1">
        <f t="array" aca="1" ref="CL1280" ca="1">IFERROR(INDEX($BO$6:$BV$6, $BN$6, MATCH($CK1280, $BO$8:$BV$8, 0)), 0)</f>
        <v>0</v>
      </c>
      <c r="CN1280" s="150">
        <f t="shared" ca="1" si="215"/>
        <v>5</v>
      </c>
      <c r="CO1280" s="118">
        <f ca="1">SUMIF($CN$9:$CN1280, $CN1280, $CL$9:$CL$9)</f>
        <v>246.95312499999687</v>
      </c>
      <c r="CP1280" s="140" t="str">
        <f ca="1">IFERROR(INDEX('Current Jobs'!$W$11:$W$510, MATCH($CN1280, 'Current Jobs'!$T$11:$T$510, 0)), "")</f>
        <v/>
      </c>
      <c r="CQ1280" s="17" t="str">
        <f t="shared" ca="1" si="210"/>
        <v/>
      </c>
      <c r="CR1280" s="17" t="str">
        <f t="shared" ca="1" si="212"/>
        <v/>
      </c>
      <c r="CS1280" s="17" t="str">
        <f t="shared" ca="1" si="216"/>
        <v/>
      </c>
      <c r="CT1280" s="17" t="str">
        <f t="shared" ca="1" si="217"/>
        <v/>
      </c>
      <c r="CV1280" s="118" t="str" cm="1">
        <f t="array" aca="1" ref="CV1280" ca="1">IF($CN1280&gt;$CV$6, "", IFERROR(INDEX($BO$4:$BV$4, $BN$4, MATCH($CK1280, $BO$8:$BV$8, 0)), 0))</f>
        <v/>
      </c>
      <c r="CX1280" s="118" t="str">
        <f t="shared" ca="1" si="214"/>
        <v/>
      </c>
    </row>
    <row r="1281" spans="88:102" hidden="1" x14ac:dyDescent="0.25">
      <c r="CJ1281" s="89">
        <f t="shared" ca="1" si="211"/>
        <v>45936</v>
      </c>
      <c r="CK1281" s="17" t="str">
        <f t="shared" ca="1" si="213"/>
        <v>Mon</v>
      </c>
      <c r="CL1281" s="118" cm="1">
        <f t="array" aca="1" ref="CL1281" ca="1">IFERROR(INDEX($BO$6:$BV$6, $BN$6, MATCH($CK1281, $BO$8:$BV$8, 0)), 0)</f>
        <v>0.28385416666666663</v>
      </c>
      <c r="CN1281" s="150">
        <f t="shared" ca="1" si="215"/>
        <v>5</v>
      </c>
      <c r="CO1281" s="118">
        <f ca="1">SUMIF($CN$9:$CN1281, $CN1281, $CL$9:$CL$9)</f>
        <v>247.23697916666353</v>
      </c>
      <c r="CP1281" s="140" t="str">
        <f ca="1">IFERROR(INDEX('Current Jobs'!$W$11:$W$510, MATCH($CN1281, 'Current Jobs'!$T$11:$T$510, 0)), "")</f>
        <v/>
      </c>
      <c r="CQ1281" s="17" t="str">
        <f t="shared" ca="1" si="210"/>
        <v/>
      </c>
      <c r="CR1281" s="17" t="str">
        <f t="shared" ca="1" si="212"/>
        <v/>
      </c>
      <c r="CS1281" s="17" t="str">
        <f t="shared" ca="1" si="216"/>
        <v/>
      </c>
      <c r="CT1281" s="17" t="str">
        <f t="shared" ca="1" si="217"/>
        <v/>
      </c>
      <c r="CV1281" s="118" t="str" cm="1">
        <f t="array" aca="1" ref="CV1281" ca="1">IF($CN1281&gt;$CV$6, "", IFERROR(INDEX($BO$4:$BV$4, $BN$4, MATCH($CK1281, $BO$8:$BV$8, 0)), 0))</f>
        <v/>
      </c>
      <c r="CX1281" s="118" t="str">
        <f t="shared" ca="1" si="214"/>
        <v/>
      </c>
    </row>
    <row r="1282" spans="88:102" hidden="1" x14ac:dyDescent="0.25">
      <c r="CJ1282" s="89">
        <f t="shared" ca="1" si="211"/>
        <v>45937</v>
      </c>
      <c r="CK1282" s="17" t="str">
        <f t="shared" ca="1" si="213"/>
        <v>Tue</v>
      </c>
      <c r="CL1282" s="118" cm="1">
        <f t="array" aca="1" ref="CL1282" ca="1">IFERROR(INDEX($BO$6:$BV$6, $BN$6, MATCH($CK1282, $BO$8:$BV$8, 0)), 0)</f>
        <v>0.28385416666666663</v>
      </c>
      <c r="CN1282" s="150">
        <f t="shared" ca="1" si="215"/>
        <v>5</v>
      </c>
      <c r="CO1282" s="118">
        <f ca="1">SUMIF($CN$9:$CN1282, $CN1282, $CL$9:$CL$9)</f>
        <v>247.52083333333019</v>
      </c>
      <c r="CP1282" s="140" t="str">
        <f ca="1">IFERROR(INDEX('Current Jobs'!$W$11:$W$510, MATCH($CN1282, 'Current Jobs'!$T$11:$T$510, 0)), "")</f>
        <v/>
      </c>
      <c r="CQ1282" s="17" t="str">
        <f t="shared" ca="1" si="210"/>
        <v/>
      </c>
      <c r="CR1282" s="17" t="str">
        <f t="shared" ca="1" si="212"/>
        <v/>
      </c>
      <c r="CS1282" s="17" t="str">
        <f t="shared" ca="1" si="216"/>
        <v/>
      </c>
      <c r="CT1282" s="17" t="str">
        <f t="shared" ca="1" si="217"/>
        <v/>
      </c>
      <c r="CV1282" s="118" t="str" cm="1">
        <f t="array" aca="1" ref="CV1282" ca="1">IF($CN1282&gt;$CV$6, "", IFERROR(INDEX($BO$4:$BV$4, $BN$4, MATCH($CK1282, $BO$8:$BV$8, 0)), 0))</f>
        <v/>
      </c>
      <c r="CX1282" s="118" t="str">
        <f t="shared" ca="1" si="214"/>
        <v/>
      </c>
    </row>
    <row r="1283" spans="88:102" hidden="1" x14ac:dyDescent="0.25">
      <c r="CJ1283" s="89">
        <f t="shared" ca="1" si="211"/>
        <v>45938</v>
      </c>
      <c r="CK1283" s="17" t="str">
        <f t="shared" ca="1" si="213"/>
        <v>Wed</v>
      </c>
      <c r="CL1283" s="118" cm="1">
        <f t="array" aca="1" ref="CL1283" ca="1">IFERROR(INDEX($BO$6:$BV$6, $BN$6, MATCH($CK1283, $BO$8:$BV$8, 0)), 0)</f>
        <v>0.28385416666666663</v>
      </c>
      <c r="CN1283" s="150">
        <f t="shared" ca="1" si="215"/>
        <v>5</v>
      </c>
      <c r="CO1283" s="118">
        <f ca="1">SUMIF($CN$9:$CN1283, $CN1283, $CL$9:$CL$9)</f>
        <v>247.80468749999685</v>
      </c>
      <c r="CP1283" s="140" t="str">
        <f ca="1">IFERROR(INDEX('Current Jobs'!$W$11:$W$510, MATCH($CN1283, 'Current Jobs'!$T$11:$T$510, 0)), "")</f>
        <v/>
      </c>
      <c r="CQ1283" s="17" t="str">
        <f t="shared" ca="1" si="210"/>
        <v/>
      </c>
      <c r="CR1283" s="17" t="str">
        <f t="shared" ca="1" si="212"/>
        <v/>
      </c>
      <c r="CS1283" s="17" t="str">
        <f t="shared" ca="1" si="216"/>
        <v/>
      </c>
      <c r="CT1283" s="17" t="str">
        <f t="shared" ca="1" si="217"/>
        <v/>
      </c>
      <c r="CV1283" s="118" t="str" cm="1">
        <f t="array" aca="1" ref="CV1283" ca="1">IF($CN1283&gt;$CV$6, "", IFERROR(INDEX($BO$4:$BV$4, $BN$4, MATCH($CK1283, $BO$8:$BV$8, 0)), 0))</f>
        <v/>
      </c>
      <c r="CX1283" s="118" t="str">
        <f t="shared" ca="1" si="214"/>
        <v/>
      </c>
    </row>
    <row r="1284" spans="88:102" hidden="1" x14ac:dyDescent="0.25">
      <c r="CJ1284" s="89">
        <f t="shared" ca="1" si="211"/>
        <v>45939</v>
      </c>
      <c r="CK1284" s="17" t="str">
        <f t="shared" ca="1" si="213"/>
        <v>Thu</v>
      </c>
      <c r="CL1284" s="118" cm="1">
        <f t="array" aca="1" ref="CL1284" ca="1">IFERROR(INDEX($BO$6:$BV$6, $BN$6, MATCH($CK1284, $BO$8:$BV$8, 0)), 0)</f>
        <v>0.28385416666666663</v>
      </c>
      <c r="CN1284" s="150">
        <f t="shared" ca="1" si="215"/>
        <v>5</v>
      </c>
      <c r="CO1284" s="118">
        <f ca="1">SUMIF($CN$9:$CN1284, $CN1284, $CL$9:$CL$9)</f>
        <v>248.0885416666635</v>
      </c>
      <c r="CP1284" s="140" t="str">
        <f ca="1">IFERROR(INDEX('Current Jobs'!$W$11:$W$510, MATCH($CN1284, 'Current Jobs'!$T$11:$T$510, 0)), "")</f>
        <v/>
      </c>
      <c r="CQ1284" s="17" t="str">
        <f t="shared" ca="1" si="210"/>
        <v/>
      </c>
      <c r="CR1284" s="17" t="str">
        <f t="shared" ca="1" si="212"/>
        <v/>
      </c>
      <c r="CS1284" s="17" t="str">
        <f t="shared" ca="1" si="216"/>
        <v/>
      </c>
      <c r="CT1284" s="17" t="str">
        <f t="shared" ca="1" si="217"/>
        <v/>
      </c>
      <c r="CV1284" s="118" t="str" cm="1">
        <f t="array" aca="1" ref="CV1284" ca="1">IF($CN1284&gt;$CV$6, "", IFERROR(INDEX($BO$4:$BV$4, $BN$4, MATCH($CK1284, $BO$8:$BV$8, 0)), 0))</f>
        <v/>
      </c>
      <c r="CX1284" s="118" t="str">
        <f t="shared" ca="1" si="214"/>
        <v/>
      </c>
    </row>
    <row r="1285" spans="88:102" hidden="1" x14ac:dyDescent="0.25">
      <c r="CJ1285" s="89">
        <f t="shared" ca="1" si="211"/>
        <v>45940</v>
      </c>
      <c r="CK1285" s="17" t="str">
        <f t="shared" ca="1" si="213"/>
        <v>Fri</v>
      </c>
      <c r="CL1285" s="118" cm="1">
        <f t="array" aca="1" ref="CL1285" ca="1">IFERROR(INDEX($BO$6:$BV$6, $BN$6, MATCH($CK1285, $BO$8:$BV$8, 0)), 0)</f>
        <v>0.28385416666666663</v>
      </c>
      <c r="CN1285" s="150">
        <f t="shared" ca="1" si="215"/>
        <v>5</v>
      </c>
      <c r="CO1285" s="118">
        <f ca="1">SUMIF($CN$9:$CN1285, $CN1285, $CL$9:$CL$9)</f>
        <v>248.37239583333016</v>
      </c>
      <c r="CP1285" s="140" t="str">
        <f ca="1">IFERROR(INDEX('Current Jobs'!$W$11:$W$510, MATCH($CN1285, 'Current Jobs'!$T$11:$T$510, 0)), "")</f>
        <v/>
      </c>
      <c r="CQ1285" s="17" t="str">
        <f t="shared" ca="1" si="210"/>
        <v/>
      </c>
      <c r="CR1285" s="17" t="str">
        <f t="shared" ca="1" si="212"/>
        <v/>
      </c>
      <c r="CS1285" s="17" t="str">
        <f t="shared" ca="1" si="216"/>
        <v/>
      </c>
      <c r="CT1285" s="17" t="str">
        <f t="shared" ca="1" si="217"/>
        <v/>
      </c>
      <c r="CV1285" s="118" t="str" cm="1">
        <f t="array" aca="1" ref="CV1285" ca="1">IF($CN1285&gt;$CV$6, "", IFERROR(INDEX($BO$4:$BV$4, $BN$4, MATCH($CK1285, $BO$8:$BV$8, 0)), 0))</f>
        <v/>
      </c>
      <c r="CX1285" s="118" t="str">
        <f t="shared" ca="1" si="214"/>
        <v/>
      </c>
    </row>
    <row r="1286" spans="88:102" hidden="1" x14ac:dyDescent="0.25">
      <c r="CJ1286" s="89">
        <f t="shared" ca="1" si="211"/>
        <v>45941</v>
      </c>
      <c r="CK1286" s="17" t="str">
        <f t="shared" ca="1" si="213"/>
        <v>Sat</v>
      </c>
      <c r="CL1286" s="118" cm="1">
        <f t="array" aca="1" ref="CL1286" ca="1">IFERROR(INDEX($BO$6:$BV$6, $BN$6, MATCH($CK1286, $BO$8:$BV$8, 0)), 0)</f>
        <v>0</v>
      </c>
      <c r="CN1286" s="150">
        <f t="shared" ca="1" si="215"/>
        <v>5</v>
      </c>
      <c r="CO1286" s="118">
        <f ca="1">SUMIF($CN$9:$CN1286, $CN1286, $CL$9:$CL$9)</f>
        <v>248.37239583333016</v>
      </c>
      <c r="CP1286" s="140" t="str">
        <f ca="1">IFERROR(INDEX('Current Jobs'!$W$11:$W$510, MATCH($CN1286, 'Current Jobs'!$T$11:$T$510, 0)), "")</f>
        <v/>
      </c>
      <c r="CQ1286" s="17" t="str">
        <f t="shared" ca="1" si="210"/>
        <v/>
      </c>
      <c r="CR1286" s="17" t="str">
        <f t="shared" ca="1" si="212"/>
        <v/>
      </c>
      <c r="CS1286" s="17" t="str">
        <f t="shared" ca="1" si="216"/>
        <v/>
      </c>
      <c r="CT1286" s="17" t="str">
        <f t="shared" ca="1" si="217"/>
        <v/>
      </c>
      <c r="CV1286" s="118" t="str" cm="1">
        <f t="array" aca="1" ref="CV1286" ca="1">IF($CN1286&gt;$CV$6, "", IFERROR(INDEX($BO$4:$BV$4, $BN$4, MATCH($CK1286, $BO$8:$BV$8, 0)), 0))</f>
        <v/>
      </c>
      <c r="CX1286" s="118" t="str">
        <f t="shared" ca="1" si="214"/>
        <v/>
      </c>
    </row>
    <row r="1287" spans="88:102" hidden="1" x14ac:dyDescent="0.25">
      <c r="CJ1287" s="89">
        <f t="shared" ca="1" si="211"/>
        <v>45942</v>
      </c>
      <c r="CK1287" s="17" t="str">
        <f t="shared" ca="1" si="213"/>
        <v>Sun</v>
      </c>
      <c r="CL1287" s="118" cm="1">
        <f t="array" aca="1" ref="CL1287" ca="1">IFERROR(INDEX($BO$6:$BV$6, $BN$6, MATCH($CK1287, $BO$8:$BV$8, 0)), 0)</f>
        <v>0</v>
      </c>
      <c r="CN1287" s="150">
        <f t="shared" ca="1" si="215"/>
        <v>5</v>
      </c>
      <c r="CO1287" s="118">
        <f ca="1">SUMIF($CN$9:$CN1287, $CN1287, $CL$9:$CL$9)</f>
        <v>248.37239583333016</v>
      </c>
      <c r="CP1287" s="140" t="str">
        <f ca="1">IFERROR(INDEX('Current Jobs'!$W$11:$W$510, MATCH($CN1287, 'Current Jobs'!$T$11:$T$510, 0)), "")</f>
        <v/>
      </c>
      <c r="CQ1287" s="17" t="str">
        <f t="shared" ref="CQ1287:CQ1350" ca="1" si="218">IF($CN1287&gt;$CN1286, $CQ$8, "")</f>
        <v/>
      </c>
      <c r="CR1287" s="17" t="str">
        <f t="shared" ca="1" si="212"/>
        <v/>
      </c>
      <c r="CS1287" s="17" t="str">
        <f t="shared" ca="1" si="216"/>
        <v/>
      </c>
      <c r="CT1287" s="17" t="str">
        <f t="shared" ca="1" si="217"/>
        <v/>
      </c>
      <c r="CV1287" s="118" t="str" cm="1">
        <f t="array" aca="1" ref="CV1287" ca="1">IF($CN1287&gt;$CV$6, "", IFERROR(INDEX($BO$4:$BV$4, $BN$4, MATCH($CK1287, $BO$8:$BV$8, 0)), 0))</f>
        <v/>
      </c>
      <c r="CX1287" s="118" t="str">
        <f t="shared" ca="1" si="214"/>
        <v/>
      </c>
    </row>
    <row r="1288" spans="88:102" hidden="1" x14ac:dyDescent="0.25">
      <c r="CJ1288" s="89">
        <f t="shared" ref="CJ1288:CJ1351" ca="1" si="219">CJ1287+1</f>
        <v>45943</v>
      </c>
      <c r="CK1288" s="17" t="str">
        <f t="shared" ca="1" si="213"/>
        <v>Mon</v>
      </c>
      <c r="CL1288" s="118" cm="1">
        <f t="array" aca="1" ref="CL1288" ca="1">IFERROR(INDEX($BO$6:$BV$6, $BN$6, MATCH($CK1288, $BO$8:$BV$8, 0)), 0)</f>
        <v>0.28385416666666663</v>
      </c>
      <c r="CN1288" s="150">
        <f t="shared" ca="1" si="215"/>
        <v>5</v>
      </c>
      <c r="CO1288" s="118">
        <f ca="1">SUMIF($CN$9:$CN1288, $CN1288, $CL$9:$CL$9)</f>
        <v>248.65624999999682</v>
      </c>
      <c r="CP1288" s="140" t="str">
        <f ca="1">IFERROR(INDEX('Current Jobs'!$W$11:$W$510, MATCH($CN1288, 'Current Jobs'!$T$11:$T$510, 0)), "")</f>
        <v/>
      </c>
      <c r="CQ1288" s="17" t="str">
        <f t="shared" ca="1" si="218"/>
        <v/>
      </c>
      <c r="CR1288" s="17" t="str">
        <f t="shared" ref="CR1288:CR1438" ca="1" si="220">IF($CN1289&gt;$CN1288, $CR$8, "")</f>
        <v/>
      </c>
      <c r="CS1288" s="17" t="str">
        <f t="shared" ca="1" si="216"/>
        <v/>
      </c>
      <c r="CT1288" s="17" t="str">
        <f t="shared" ca="1" si="217"/>
        <v/>
      </c>
      <c r="CV1288" s="118" t="str" cm="1">
        <f t="array" aca="1" ref="CV1288" ca="1">IF($CN1288&gt;$CV$6, "", IFERROR(INDEX($BO$4:$BV$4, $BN$4, MATCH($CK1288, $BO$8:$BV$8, 0)), 0))</f>
        <v/>
      </c>
      <c r="CX1288" s="118" t="str">
        <f t="shared" ca="1" si="214"/>
        <v/>
      </c>
    </row>
    <row r="1289" spans="88:102" hidden="1" x14ac:dyDescent="0.25">
      <c r="CJ1289" s="89">
        <f t="shared" ca="1" si="219"/>
        <v>45944</v>
      </c>
      <c r="CK1289" s="17" t="str">
        <f t="shared" ref="CK1289:CK1352" ca="1" si="221">IF(COUNTIF($U$9:$U$32, $CJ1289)&gt;0, $CK$2, IF(COUNTIF($BX$50:$BX$89, $CJ1289)&gt;0, $BV$8, TEXT($CJ1289, "ddd")))</f>
        <v>Tue</v>
      </c>
      <c r="CL1289" s="118" cm="1">
        <f t="array" aca="1" ref="CL1289" ca="1">IFERROR(INDEX($BO$6:$BV$6, $BN$6, MATCH($CK1289, $BO$8:$BV$8, 0)), 0)</f>
        <v>0.28385416666666663</v>
      </c>
      <c r="CN1289" s="150">
        <f t="shared" ca="1" si="215"/>
        <v>5</v>
      </c>
      <c r="CO1289" s="118">
        <f ca="1">SUMIF($CN$9:$CN1289, $CN1289, $CL$9:$CL$9)</f>
        <v>248.94010416666347</v>
      </c>
      <c r="CP1289" s="140" t="str">
        <f ca="1">IFERROR(INDEX('Current Jobs'!$W$11:$W$510, MATCH($CN1289, 'Current Jobs'!$T$11:$T$510, 0)), "")</f>
        <v/>
      </c>
      <c r="CQ1289" s="17" t="str">
        <f t="shared" ca="1" si="218"/>
        <v/>
      </c>
      <c r="CR1289" s="17" t="str">
        <f t="shared" ca="1" si="220"/>
        <v/>
      </c>
      <c r="CS1289" s="17" t="str">
        <f t="shared" ca="1" si="216"/>
        <v/>
      </c>
      <c r="CT1289" s="17" t="str">
        <f t="shared" ca="1" si="217"/>
        <v/>
      </c>
      <c r="CV1289" s="118" t="str" cm="1">
        <f t="array" aca="1" ref="CV1289" ca="1">IF($CN1289&gt;$CV$6, "", IFERROR(INDEX($BO$4:$BV$4, $BN$4, MATCH($CK1289, $BO$8:$BV$8, 0)), 0))</f>
        <v/>
      </c>
      <c r="CX1289" s="118" t="str">
        <f t="shared" ca="1" si="214"/>
        <v/>
      </c>
    </row>
    <row r="1290" spans="88:102" hidden="1" x14ac:dyDescent="0.25">
      <c r="CJ1290" s="89">
        <f t="shared" ca="1" si="219"/>
        <v>45945</v>
      </c>
      <c r="CK1290" s="17" t="str">
        <f t="shared" ca="1" si="221"/>
        <v>Wed</v>
      </c>
      <c r="CL1290" s="118" cm="1">
        <f t="array" aca="1" ref="CL1290" ca="1">IFERROR(INDEX($BO$6:$BV$6, $BN$6, MATCH($CK1290, $BO$8:$BV$8, 0)), 0)</f>
        <v>0.28385416666666663</v>
      </c>
      <c r="CN1290" s="150">
        <f t="shared" ca="1" si="215"/>
        <v>5</v>
      </c>
      <c r="CO1290" s="118">
        <f ca="1">SUMIF($CN$9:$CN1290, $CN1290, $CL$9:$CL$9)</f>
        <v>249.22395833333013</v>
      </c>
      <c r="CP1290" s="140" t="str">
        <f ca="1">IFERROR(INDEX('Current Jobs'!$W$11:$W$510, MATCH($CN1290, 'Current Jobs'!$T$11:$T$510, 0)), "")</f>
        <v/>
      </c>
      <c r="CQ1290" s="17" t="str">
        <f t="shared" ca="1" si="218"/>
        <v/>
      </c>
      <c r="CR1290" s="17" t="str">
        <f t="shared" ca="1" si="220"/>
        <v/>
      </c>
      <c r="CS1290" s="17" t="str">
        <f t="shared" ca="1" si="216"/>
        <v/>
      </c>
      <c r="CT1290" s="17" t="str">
        <f t="shared" ca="1" si="217"/>
        <v/>
      </c>
      <c r="CV1290" s="118" t="str" cm="1">
        <f t="array" aca="1" ref="CV1290" ca="1">IF($CN1290&gt;$CV$6, "", IFERROR(INDEX($BO$4:$BV$4, $BN$4, MATCH($CK1290, $BO$8:$BV$8, 0)), 0))</f>
        <v/>
      </c>
      <c r="CX1290" s="118" t="str">
        <f t="shared" ref="CX1290:CX1353" ca="1" si="222">IF($CN1290&gt;$CV$6, "", $CL1290)</f>
        <v/>
      </c>
    </row>
    <row r="1291" spans="88:102" hidden="1" x14ac:dyDescent="0.25">
      <c r="CJ1291" s="89">
        <f t="shared" ca="1" si="219"/>
        <v>45946</v>
      </c>
      <c r="CK1291" s="17" t="str">
        <f t="shared" ca="1" si="221"/>
        <v>Thu</v>
      </c>
      <c r="CL1291" s="118" cm="1">
        <f t="array" aca="1" ref="CL1291" ca="1">IFERROR(INDEX($BO$6:$BV$6, $BN$6, MATCH($CK1291, $BO$8:$BV$8, 0)), 0)</f>
        <v>0.28385416666666663</v>
      </c>
      <c r="CN1291" s="150">
        <f t="shared" ca="1" si="215"/>
        <v>5</v>
      </c>
      <c r="CO1291" s="118">
        <f ca="1">SUMIF($CN$9:$CN1291, $CN1291, $CL$9:$CL$9)</f>
        <v>249.50781249999679</v>
      </c>
      <c r="CP1291" s="140" t="str">
        <f ca="1">IFERROR(INDEX('Current Jobs'!$W$11:$W$510, MATCH($CN1291, 'Current Jobs'!$T$11:$T$510, 0)), "")</f>
        <v/>
      </c>
      <c r="CQ1291" s="17" t="str">
        <f t="shared" ca="1" si="218"/>
        <v/>
      </c>
      <c r="CR1291" s="17" t="str">
        <f t="shared" ca="1" si="220"/>
        <v/>
      </c>
      <c r="CS1291" s="17" t="str">
        <f t="shared" ca="1" si="216"/>
        <v/>
      </c>
      <c r="CT1291" s="17" t="str">
        <f t="shared" ca="1" si="217"/>
        <v/>
      </c>
      <c r="CV1291" s="118" t="str" cm="1">
        <f t="array" aca="1" ref="CV1291" ca="1">IF($CN1291&gt;$CV$6, "", IFERROR(INDEX($BO$4:$BV$4, $BN$4, MATCH($CK1291, $BO$8:$BV$8, 0)), 0))</f>
        <v/>
      </c>
      <c r="CX1291" s="118" t="str">
        <f t="shared" ca="1" si="222"/>
        <v/>
      </c>
    </row>
    <row r="1292" spans="88:102" hidden="1" x14ac:dyDescent="0.25">
      <c r="CJ1292" s="89">
        <f t="shared" ca="1" si="219"/>
        <v>45947</v>
      </c>
      <c r="CK1292" s="17" t="str">
        <f t="shared" ca="1" si="221"/>
        <v>Fri</v>
      </c>
      <c r="CL1292" s="118" cm="1">
        <f t="array" aca="1" ref="CL1292" ca="1">IFERROR(INDEX($BO$6:$BV$6, $BN$6, MATCH($CK1292, $BO$8:$BV$8, 0)), 0)</f>
        <v>0.28385416666666663</v>
      </c>
      <c r="CN1292" s="150">
        <f t="shared" ca="1" si="215"/>
        <v>5</v>
      </c>
      <c r="CO1292" s="118">
        <f ca="1">SUMIF($CN$9:$CN1292, $CN1292, $CL$9:$CL$9)</f>
        <v>249.79166666666345</v>
      </c>
      <c r="CP1292" s="140" t="str">
        <f ca="1">IFERROR(INDEX('Current Jobs'!$W$11:$W$510, MATCH($CN1292, 'Current Jobs'!$T$11:$T$510, 0)), "")</f>
        <v/>
      </c>
      <c r="CQ1292" s="17" t="str">
        <f t="shared" ca="1" si="218"/>
        <v/>
      </c>
      <c r="CR1292" s="17" t="str">
        <f t="shared" ca="1" si="220"/>
        <v/>
      </c>
      <c r="CS1292" s="17" t="str">
        <f t="shared" ca="1" si="216"/>
        <v/>
      </c>
      <c r="CT1292" s="17" t="str">
        <f t="shared" ca="1" si="217"/>
        <v/>
      </c>
      <c r="CV1292" s="118" t="str" cm="1">
        <f t="array" aca="1" ref="CV1292" ca="1">IF($CN1292&gt;$CV$6, "", IFERROR(INDEX($BO$4:$BV$4, $BN$4, MATCH($CK1292, $BO$8:$BV$8, 0)), 0))</f>
        <v/>
      </c>
      <c r="CX1292" s="118" t="str">
        <f t="shared" ca="1" si="222"/>
        <v/>
      </c>
    </row>
    <row r="1293" spans="88:102" hidden="1" x14ac:dyDescent="0.25">
      <c r="CJ1293" s="89">
        <f t="shared" ca="1" si="219"/>
        <v>45948</v>
      </c>
      <c r="CK1293" s="17" t="str">
        <f t="shared" ca="1" si="221"/>
        <v>Sat</v>
      </c>
      <c r="CL1293" s="118" cm="1">
        <f t="array" aca="1" ref="CL1293" ca="1">IFERROR(INDEX($BO$6:$BV$6, $BN$6, MATCH($CK1293, $BO$8:$BV$8, 0)), 0)</f>
        <v>0</v>
      </c>
      <c r="CN1293" s="150">
        <f t="shared" ca="1" si="215"/>
        <v>5</v>
      </c>
      <c r="CO1293" s="118">
        <f ca="1">SUMIF($CN$9:$CN1293, $CN1293, $CL$9:$CL$9)</f>
        <v>249.79166666666345</v>
      </c>
      <c r="CP1293" s="140" t="str">
        <f ca="1">IFERROR(INDEX('Current Jobs'!$W$11:$W$510, MATCH($CN1293, 'Current Jobs'!$T$11:$T$510, 0)), "")</f>
        <v/>
      </c>
      <c r="CQ1293" s="17" t="str">
        <f t="shared" ca="1" si="218"/>
        <v/>
      </c>
      <c r="CR1293" s="17" t="str">
        <f t="shared" ca="1" si="220"/>
        <v/>
      </c>
      <c r="CS1293" s="17" t="str">
        <f t="shared" ca="1" si="216"/>
        <v/>
      </c>
      <c r="CT1293" s="17" t="str">
        <f t="shared" ca="1" si="217"/>
        <v/>
      </c>
      <c r="CV1293" s="118" t="str" cm="1">
        <f t="array" aca="1" ref="CV1293" ca="1">IF($CN1293&gt;$CV$6, "", IFERROR(INDEX($BO$4:$BV$4, $BN$4, MATCH($CK1293, $BO$8:$BV$8, 0)), 0))</f>
        <v/>
      </c>
      <c r="CX1293" s="118" t="str">
        <f t="shared" ca="1" si="222"/>
        <v/>
      </c>
    </row>
    <row r="1294" spans="88:102" hidden="1" x14ac:dyDescent="0.25">
      <c r="CJ1294" s="89">
        <f t="shared" ca="1" si="219"/>
        <v>45949</v>
      </c>
      <c r="CK1294" s="17" t="str">
        <f t="shared" ca="1" si="221"/>
        <v>Sun</v>
      </c>
      <c r="CL1294" s="118" cm="1">
        <f t="array" aca="1" ref="CL1294" ca="1">IFERROR(INDEX($BO$6:$BV$6, $BN$6, MATCH($CK1294, $BO$8:$BV$8, 0)), 0)</f>
        <v>0</v>
      </c>
      <c r="CN1294" s="150">
        <f t="shared" ca="1" si="215"/>
        <v>5</v>
      </c>
      <c r="CO1294" s="118">
        <f ca="1">SUMIF($CN$9:$CN1294, $CN1294, $CL$9:$CL$9)</f>
        <v>249.79166666666345</v>
      </c>
      <c r="CP1294" s="140" t="str">
        <f ca="1">IFERROR(INDEX('Current Jobs'!$W$11:$W$510, MATCH($CN1294, 'Current Jobs'!$T$11:$T$510, 0)), "")</f>
        <v/>
      </c>
      <c r="CQ1294" s="17" t="str">
        <f t="shared" ca="1" si="218"/>
        <v/>
      </c>
      <c r="CR1294" s="17" t="str">
        <f t="shared" ca="1" si="220"/>
        <v/>
      </c>
      <c r="CS1294" s="17" t="str">
        <f t="shared" ca="1" si="216"/>
        <v/>
      </c>
      <c r="CT1294" s="17" t="str">
        <f t="shared" ca="1" si="217"/>
        <v/>
      </c>
      <c r="CV1294" s="118" t="str" cm="1">
        <f t="array" aca="1" ref="CV1294" ca="1">IF($CN1294&gt;$CV$6, "", IFERROR(INDEX($BO$4:$BV$4, $BN$4, MATCH($CK1294, $BO$8:$BV$8, 0)), 0))</f>
        <v/>
      </c>
      <c r="CX1294" s="118" t="str">
        <f t="shared" ca="1" si="222"/>
        <v/>
      </c>
    </row>
    <row r="1295" spans="88:102" hidden="1" x14ac:dyDescent="0.25">
      <c r="CJ1295" s="89">
        <f t="shared" ca="1" si="219"/>
        <v>45950</v>
      </c>
      <c r="CK1295" s="17" t="str">
        <f t="shared" ca="1" si="221"/>
        <v>Mon</v>
      </c>
      <c r="CL1295" s="118" cm="1">
        <f t="array" aca="1" ref="CL1295" ca="1">IFERROR(INDEX($BO$6:$BV$6, $BN$6, MATCH($CK1295, $BO$8:$BV$8, 0)), 0)</f>
        <v>0.28385416666666663</v>
      </c>
      <c r="CN1295" s="150">
        <f t="shared" ca="1" si="215"/>
        <v>5</v>
      </c>
      <c r="CO1295" s="118">
        <f ca="1">SUMIF($CN$9:$CN1295, $CN1295, $CL$9:$CL$9)</f>
        <v>250.0755208333301</v>
      </c>
      <c r="CP1295" s="140" t="str">
        <f ca="1">IFERROR(INDEX('Current Jobs'!$W$11:$W$510, MATCH($CN1295, 'Current Jobs'!$T$11:$T$510, 0)), "")</f>
        <v/>
      </c>
      <c r="CQ1295" s="17" t="str">
        <f t="shared" ca="1" si="218"/>
        <v/>
      </c>
      <c r="CR1295" s="17" t="str">
        <f t="shared" ca="1" si="220"/>
        <v/>
      </c>
      <c r="CS1295" s="17" t="str">
        <f t="shared" ca="1" si="216"/>
        <v/>
      </c>
      <c r="CT1295" s="17" t="str">
        <f t="shared" ca="1" si="217"/>
        <v/>
      </c>
      <c r="CV1295" s="118" t="str" cm="1">
        <f t="array" aca="1" ref="CV1295" ca="1">IF($CN1295&gt;$CV$6, "", IFERROR(INDEX($BO$4:$BV$4, $BN$4, MATCH($CK1295, $BO$8:$BV$8, 0)), 0))</f>
        <v/>
      </c>
      <c r="CX1295" s="118" t="str">
        <f t="shared" ca="1" si="222"/>
        <v/>
      </c>
    </row>
    <row r="1296" spans="88:102" hidden="1" x14ac:dyDescent="0.25">
      <c r="CJ1296" s="89">
        <f t="shared" ca="1" si="219"/>
        <v>45951</v>
      </c>
      <c r="CK1296" s="17" t="str">
        <f t="shared" ca="1" si="221"/>
        <v>Tue</v>
      </c>
      <c r="CL1296" s="118" cm="1">
        <f t="array" aca="1" ref="CL1296" ca="1">IFERROR(INDEX($BO$6:$BV$6, $BN$6, MATCH($CK1296, $BO$8:$BV$8, 0)), 0)</f>
        <v>0.28385416666666663</v>
      </c>
      <c r="CN1296" s="150">
        <f t="shared" ca="1" si="215"/>
        <v>5</v>
      </c>
      <c r="CO1296" s="118">
        <f ca="1">SUMIF($CN$9:$CN1296, $CN1296, $CL$9:$CL$9)</f>
        <v>250.35937499999676</v>
      </c>
      <c r="CP1296" s="140" t="str">
        <f ca="1">IFERROR(INDEX('Current Jobs'!$W$11:$W$510, MATCH($CN1296, 'Current Jobs'!$T$11:$T$510, 0)), "")</f>
        <v/>
      </c>
      <c r="CQ1296" s="17" t="str">
        <f t="shared" ca="1" si="218"/>
        <v/>
      </c>
      <c r="CR1296" s="17" t="str">
        <f t="shared" ca="1" si="220"/>
        <v/>
      </c>
      <c r="CS1296" s="17" t="str">
        <f t="shared" ca="1" si="216"/>
        <v/>
      </c>
      <c r="CT1296" s="17" t="str">
        <f t="shared" ca="1" si="217"/>
        <v/>
      </c>
      <c r="CV1296" s="118" t="str" cm="1">
        <f t="array" aca="1" ref="CV1296" ca="1">IF($CN1296&gt;$CV$6, "", IFERROR(INDEX($BO$4:$BV$4, $BN$4, MATCH($CK1296, $BO$8:$BV$8, 0)), 0))</f>
        <v/>
      </c>
      <c r="CX1296" s="118" t="str">
        <f t="shared" ca="1" si="222"/>
        <v/>
      </c>
    </row>
    <row r="1297" spans="88:102" hidden="1" x14ac:dyDescent="0.25">
      <c r="CJ1297" s="89">
        <f t="shared" ca="1" si="219"/>
        <v>45952</v>
      </c>
      <c r="CK1297" s="17" t="str">
        <f t="shared" ca="1" si="221"/>
        <v>Wed</v>
      </c>
      <c r="CL1297" s="118" cm="1">
        <f t="array" aca="1" ref="CL1297" ca="1">IFERROR(INDEX($BO$6:$BV$6, $BN$6, MATCH($CK1297, $BO$8:$BV$8, 0)), 0)</f>
        <v>0.28385416666666663</v>
      </c>
      <c r="CN1297" s="150">
        <f t="shared" ref="CN1297:CN1360" ca="1" si="223">IF($CO1296&gt;=$CP1296, $CN1296+1, $CN1296)</f>
        <v>5</v>
      </c>
      <c r="CO1297" s="118">
        <f ca="1">SUMIF($CN$9:$CN1297, $CN1297, $CL$9:$CL$9)</f>
        <v>250.64322916666342</v>
      </c>
      <c r="CP1297" s="140" t="str">
        <f ca="1">IFERROR(INDEX('Current Jobs'!$W$11:$W$510, MATCH($CN1297, 'Current Jobs'!$T$11:$T$510, 0)), "")</f>
        <v/>
      </c>
      <c r="CQ1297" s="17" t="str">
        <f t="shared" ca="1" si="218"/>
        <v/>
      </c>
      <c r="CR1297" s="17" t="str">
        <f t="shared" ca="1" si="220"/>
        <v/>
      </c>
      <c r="CS1297" s="17" t="str">
        <f t="shared" ca="1" si="216"/>
        <v/>
      </c>
      <c r="CT1297" s="17" t="str">
        <f t="shared" ca="1" si="217"/>
        <v/>
      </c>
      <c r="CV1297" s="118" t="str" cm="1">
        <f t="array" aca="1" ref="CV1297" ca="1">IF($CN1297&gt;$CV$6, "", IFERROR(INDEX($BO$4:$BV$4, $BN$4, MATCH($CK1297, $BO$8:$BV$8, 0)), 0))</f>
        <v/>
      </c>
      <c r="CX1297" s="118" t="str">
        <f t="shared" ca="1" si="222"/>
        <v/>
      </c>
    </row>
    <row r="1298" spans="88:102" hidden="1" x14ac:dyDescent="0.25">
      <c r="CJ1298" s="89">
        <f t="shared" ca="1" si="219"/>
        <v>45953</v>
      </c>
      <c r="CK1298" s="17" t="str">
        <f t="shared" ca="1" si="221"/>
        <v>Thu</v>
      </c>
      <c r="CL1298" s="118" cm="1">
        <f t="array" aca="1" ref="CL1298" ca="1">IFERROR(INDEX($BO$6:$BV$6, $BN$6, MATCH($CK1298, $BO$8:$BV$8, 0)), 0)</f>
        <v>0.28385416666666663</v>
      </c>
      <c r="CN1298" s="150">
        <f t="shared" ca="1" si="223"/>
        <v>5</v>
      </c>
      <c r="CO1298" s="118">
        <f ca="1">SUMIF($CN$9:$CN1298, $CN1298, $CL$9:$CL$9)</f>
        <v>250.92708333333007</v>
      </c>
      <c r="CP1298" s="140" t="str">
        <f ca="1">IFERROR(INDEX('Current Jobs'!$W$11:$W$510, MATCH($CN1298, 'Current Jobs'!$T$11:$T$510, 0)), "")</f>
        <v/>
      </c>
      <c r="CQ1298" s="17" t="str">
        <f t="shared" ca="1" si="218"/>
        <v/>
      </c>
      <c r="CR1298" s="17" t="str">
        <f t="shared" ca="1" si="220"/>
        <v/>
      </c>
      <c r="CS1298" s="17" t="str">
        <f t="shared" ca="1" si="216"/>
        <v/>
      </c>
      <c r="CT1298" s="17" t="str">
        <f t="shared" ca="1" si="217"/>
        <v/>
      </c>
      <c r="CV1298" s="118" t="str" cm="1">
        <f t="array" aca="1" ref="CV1298" ca="1">IF($CN1298&gt;$CV$6, "", IFERROR(INDEX($BO$4:$BV$4, $BN$4, MATCH($CK1298, $BO$8:$BV$8, 0)), 0))</f>
        <v/>
      </c>
      <c r="CX1298" s="118" t="str">
        <f t="shared" ca="1" si="222"/>
        <v/>
      </c>
    </row>
    <row r="1299" spans="88:102" hidden="1" x14ac:dyDescent="0.25">
      <c r="CJ1299" s="89">
        <f t="shared" ca="1" si="219"/>
        <v>45954</v>
      </c>
      <c r="CK1299" s="17" t="str">
        <f t="shared" ca="1" si="221"/>
        <v>Fri</v>
      </c>
      <c r="CL1299" s="118" cm="1">
        <f t="array" aca="1" ref="CL1299" ca="1">IFERROR(INDEX($BO$6:$BV$6, $BN$6, MATCH($CK1299, $BO$8:$BV$8, 0)), 0)</f>
        <v>0.28385416666666663</v>
      </c>
      <c r="CN1299" s="150">
        <f t="shared" ca="1" si="223"/>
        <v>5</v>
      </c>
      <c r="CO1299" s="118">
        <f ca="1">SUMIF($CN$9:$CN1299, $CN1299, $CL$9:$CL$9)</f>
        <v>251.21093749999673</v>
      </c>
      <c r="CP1299" s="140" t="str">
        <f ca="1">IFERROR(INDEX('Current Jobs'!$W$11:$W$510, MATCH($CN1299, 'Current Jobs'!$T$11:$T$510, 0)), "")</f>
        <v/>
      </c>
      <c r="CQ1299" s="17" t="str">
        <f t="shared" ca="1" si="218"/>
        <v/>
      </c>
      <c r="CR1299" s="17" t="str">
        <f t="shared" ca="1" si="220"/>
        <v/>
      </c>
      <c r="CS1299" s="17" t="str">
        <f t="shared" ca="1" si="216"/>
        <v/>
      </c>
      <c r="CT1299" s="17" t="str">
        <f t="shared" ca="1" si="217"/>
        <v/>
      </c>
      <c r="CV1299" s="118" t="str" cm="1">
        <f t="array" aca="1" ref="CV1299" ca="1">IF($CN1299&gt;$CV$6, "", IFERROR(INDEX($BO$4:$BV$4, $BN$4, MATCH($CK1299, $BO$8:$BV$8, 0)), 0))</f>
        <v/>
      </c>
      <c r="CX1299" s="118" t="str">
        <f t="shared" ca="1" si="222"/>
        <v/>
      </c>
    </row>
    <row r="1300" spans="88:102" hidden="1" x14ac:dyDescent="0.25">
      <c r="CJ1300" s="89">
        <f t="shared" ca="1" si="219"/>
        <v>45955</v>
      </c>
      <c r="CK1300" s="17" t="str">
        <f t="shared" ca="1" si="221"/>
        <v>Sat</v>
      </c>
      <c r="CL1300" s="118" cm="1">
        <f t="array" aca="1" ref="CL1300" ca="1">IFERROR(INDEX($BO$6:$BV$6, $BN$6, MATCH($CK1300, $BO$8:$BV$8, 0)), 0)</f>
        <v>0</v>
      </c>
      <c r="CN1300" s="150">
        <f t="shared" ca="1" si="223"/>
        <v>5</v>
      </c>
      <c r="CO1300" s="118">
        <f ca="1">SUMIF($CN$9:$CN1300, $CN1300, $CL$9:$CL$9)</f>
        <v>251.21093749999673</v>
      </c>
      <c r="CP1300" s="140" t="str">
        <f ca="1">IFERROR(INDEX('Current Jobs'!$W$11:$W$510, MATCH($CN1300, 'Current Jobs'!$T$11:$T$510, 0)), "")</f>
        <v/>
      </c>
      <c r="CQ1300" s="17" t="str">
        <f t="shared" ca="1" si="218"/>
        <v/>
      </c>
      <c r="CR1300" s="17" t="str">
        <f t="shared" ca="1" si="220"/>
        <v/>
      </c>
      <c r="CS1300" s="17" t="str">
        <f t="shared" ca="1" si="216"/>
        <v/>
      </c>
      <c r="CT1300" s="17" t="str">
        <f t="shared" ca="1" si="217"/>
        <v/>
      </c>
      <c r="CV1300" s="118" t="str" cm="1">
        <f t="array" aca="1" ref="CV1300" ca="1">IF($CN1300&gt;$CV$6, "", IFERROR(INDEX($BO$4:$BV$4, $BN$4, MATCH($CK1300, $BO$8:$BV$8, 0)), 0))</f>
        <v/>
      </c>
      <c r="CX1300" s="118" t="str">
        <f t="shared" ca="1" si="222"/>
        <v/>
      </c>
    </row>
    <row r="1301" spans="88:102" hidden="1" x14ac:dyDescent="0.25">
      <c r="CJ1301" s="89">
        <f t="shared" ca="1" si="219"/>
        <v>45956</v>
      </c>
      <c r="CK1301" s="17" t="str">
        <f t="shared" ca="1" si="221"/>
        <v>Sun</v>
      </c>
      <c r="CL1301" s="118" cm="1">
        <f t="array" aca="1" ref="CL1301" ca="1">IFERROR(INDEX($BO$6:$BV$6, $BN$6, MATCH($CK1301, $BO$8:$BV$8, 0)), 0)</f>
        <v>0</v>
      </c>
      <c r="CN1301" s="150">
        <f t="shared" ca="1" si="223"/>
        <v>5</v>
      </c>
      <c r="CO1301" s="118">
        <f ca="1">SUMIF($CN$9:$CN1301, $CN1301, $CL$9:$CL$9)</f>
        <v>251.21093749999673</v>
      </c>
      <c r="CP1301" s="140" t="str">
        <f ca="1">IFERROR(INDEX('Current Jobs'!$W$11:$W$510, MATCH($CN1301, 'Current Jobs'!$T$11:$T$510, 0)), "")</f>
        <v/>
      </c>
      <c r="CQ1301" s="17" t="str">
        <f t="shared" ca="1" si="218"/>
        <v/>
      </c>
      <c r="CR1301" s="17" t="str">
        <f t="shared" ca="1" si="220"/>
        <v/>
      </c>
      <c r="CS1301" s="17" t="str">
        <f t="shared" ca="1" si="216"/>
        <v/>
      </c>
      <c r="CT1301" s="17" t="str">
        <f t="shared" ca="1" si="217"/>
        <v/>
      </c>
      <c r="CV1301" s="118" t="str" cm="1">
        <f t="array" aca="1" ref="CV1301" ca="1">IF($CN1301&gt;$CV$6, "", IFERROR(INDEX($BO$4:$BV$4, $BN$4, MATCH($CK1301, $BO$8:$BV$8, 0)), 0))</f>
        <v/>
      </c>
      <c r="CX1301" s="118" t="str">
        <f t="shared" ca="1" si="222"/>
        <v/>
      </c>
    </row>
    <row r="1302" spans="88:102" hidden="1" x14ac:dyDescent="0.25">
      <c r="CJ1302" s="89">
        <f t="shared" ca="1" si="219"/>
        <v>45957</v>
      </c>
      <c r="CK1302" s="17" t="str">
        <f t="shared" ca="1" si="221"/>
        <v>Mon</v>
      </c>
      <c r="CL1302" s="118" cm="1">
        <f t="array" aca="1" ref="CL1302" ca="1">IFERROR(INDEX($BO$6:$BV$6, $BN$6, MATCH($CK1302, $BO$8:$BV$8, 0)), 0)</f>
        <v>0.28385416666666663</v>
      </c>
      <c r="CN1302" s="150">
        <f t="shared" ca="1" si="223"/>
        <v>5</v>
      </c>
      <c r="CO1302" s="118">
        <f ca="1">SUMIF($CN$9:$CN1302, $CN1302, $CL$9:$CL$9)</f>
        <v>251.49479166666339</v>
      </c>
      <c r="CP1302" s="140" t="str">
        <f ca="1">IFERROR(INDEX('Current Jobs'!$W$11:$W$510, MATCH($CN1302, 'Current Jobs'!$T$11:$T$510, 0)), "")</f>
        <v/>
      </c>
      <c r="CQ1302" s="17" t="str">
        <f t="shared" ca="1" si="218"/>
        <v/>
      </c>
      <c r="CR1302" s="17" t="str">
        <f t="shared" ca="1" si="220"/>
        <v/>
      </c>
      <c r="CS1302" s="17" t="str">
        <f t="shared" ca="1" si="216"/>
        <v/>
      </c>
      <c r="CT1302" s="17" t="str">
        <f t="shared" ca="1" si="217"/>
        <v/>
      </c>
      <c r="CV1302" s="118" t="str" cm="1">
        <f t="array" aca="1" ref="CV1302" ca="1">IF($CN1302&gt;$CV$6, "", IFERROR(INDEX($BO$4:$BV$4, $BN$4, MATCH($CK1302, $BO$8:$BV$8, 0)), 0))</f>
        <v/>
      </c>
      <c r="CX1302" s="118" t="str">
        <f t="shared" ca="1" si="222"/>
        <v/>
      </c>
    </row>
    <row r="1303" spans="88:102" hidden="1" x14ac:dyDescent="0.25">
      <c r="CJ1303" s="89">
        <f t="shared" ca="1" si="219"/>
        <v>45958</v>
      </c>
      <c r="CK1303" s="17" t="str">
        <f t="shared" ca="1" si="221"/>
        <v>Tue</v>
      </c>
      <c r="CL1303" s="118" cm="1">
        <f t="array" aca="1" ref="CL1303" ca="1">IFERROR(INDEX($BO$6:$BV$6, $BN$6, MATCH($CK1303, $BO$8:$BV$8, 0)), 0)</f>
        <v>0.28385416666666663</v>
      </c>
      <c r="CN1303" s="150">
        <f t="shared" ca="1" si="223"/>
        <v>5</v>
      </c>
      <c r="CO1303" s="118">
        <f ca="1">SUMIF($CN$9:$CN1303, $CN1303, $CL$9:$CL$9)</f>
        <v>251.77864583333005</v>
      </c>
      <c r="CP1303" s="140" t="str">
        <f ca="1">IFERROR(INDEX('Current Jobs'!$W$11:$W$510, MATCH($CN1303, 'Current Jobs'!$T$11:$T$510, 0)), "")</f>
        <v/>
      </c>
      <c r="CQ1303" s="17" t="str">
        <f t="shared" ca="1" si="218"/>
        <v/>
      </c>
      <c r="CR1303" s="17" t="str">
        <f t="shared" ca="1" si="220"/>
        <v/>
      </c>
      <c r="CS1303" s="17" t="str">
        <f t="shared" ca="1" si="216"/>
        <v/>
      </c>
      <c r="CT1303" s="17" t="str">
        <f t="shared" ca="1" si="217"/>
        <v/>
      </c>
      <c r="CV1303" s="118" t="str" cm="1">
        <f t="array" aca="1" ref="CV1303" ca="1">IF($CN1303&gt;$CV$6, "", IFERROR(INDEX($BO$4:$BV$4, $BN$4, MATCH($CK1303, $BO$8:$BV$8, 0)), 0))</f>
        <v/>
      </c>
      <c r="CX1303" s="118" t="str">
        <f t="shared" ca="1" si="222"/>
        <v/>
      </c>
    </row>
    <row r="1304" spans="88:102" hidden="1" x14ac:dyDescent="0.25">
      <c r="CJ1304" s="89">
        <f t="shared" ca="1" si="219"/>
        <v>45959</v>
      </c>
      <c r="CK1304" s="17" t="str">
        <f t="shared" ca="1" si="221"/>
        <v>Wed</v>
      </c>
      <c r="CL1304" s="118" cm="1">
        <f t="array" aca="1" ref="CL1304" ca="1">IFERROR(INDEX($BO$6:$BV$6, $BN$6, MATCH($CK1304, $BO$8:$BV$8, 0)), 0)</f>
        <v>0.28385416666666663</v>
      </c>
      <c r="CN1304" s="150">
        <f t="shared" ca="1" si="223"/>
        <v>5</v>
      </c>
      <c r="CO1304" s="118">
        <f ca="1">SUMIF($CN$9:$CN1304, $CN1304, $CL$9:$CL$9)</f>
        <v>252.0624999999967</v>
      </c>
      <c r="CP1304" s="140" t="str">
        <f ca="1">IFERROR(INDEX('Current Jobs'!$W$11:$W$510, MATCH($CN1304, 'Current Jobs'!$T$11:$T$510, 0)), "")</f>
        <v/>
      </c>
      <c r="CQ1304" s="17" t="str">
        <f t="shared" ca="1" si="218"/>
        <v/>
      </c>
      <c r="CR1304" s="17" t="str">
        <f t="shared" ca="1" si="220"/>
        <v/>
      </c>
      <c r="CS1304" s="17" t="str">
        <f t="shared" ca="1" si="216"/>
        <v/>
      </c>
      <c r="CT1304" s="17" t="str">
        <f t="shared" ca="1" si="217"/>
        <v/>
      </c>
      <c r="CV1304" s="118" t="str" cm="1">
        <f t="array" aca="1" ref="CV1304" ca="1">IF($CN1304&gt;$CV$6, "", IFERROR(INDEX($BO$4:$BV$4, $BN$4, MATCH($CK1304, $BO$8:$BV$8, 0)), 0))</f>
        <v/>
      </c>
      <c r="CX1304" s="118" t="str">
        <f t="shared" ca="1" si="222"/>
        <v/>
      </c>
    </row>
    <row r="1305" spans="88:102" hidden="1" x14ac:dyDescent="0.25">
      <c r="CJ1305" s="89">
        <f t="shared" ca="1" si="219"/>
        <v>45960</v>
      </c>
      <c r="CK1305" s="17" t="str">
        <f t="shared" ca="1" si="221"/>
        <v>Thu</v>
      </c>
      <c r="CL1305" s="118" cm="1">
        <f t="array" aca="1" ref="CL1305" ca="1">IFERROR(INDEX($BO$6:$BV$6, $BN$6, MATCH($CK1305, $BO$8:$BV$8, 0)), 0)</f>
        <v>0.28385416666666663</v>
      </c>
      <c r="CN1305" s="150">
        <f t="shared" ca="1" si="223"/>
        <v>5</v>
      </c>
      <c r="CO1305" s="118">
        <f ca="1">SUMIF($CN$9:$CN1305, $CN1305, $CL$9:$CL$9)</f>
        <v>252.34635416666336</v>
      </c>
      <c r="CP1305" s="140" t="str">
        <f ca="1">IFERROR(INDEX('Current Jobs'!$W$11:$W$510, MATCH($CN1305, 'Current Jobs'!$T$11:$T$510, 0)), "")</f>
        <v/>
      </c>
      <c r="CQ1305" s="17" t="str">
        <f t="shared" ca="1" si="218"/>
        <v/>
      </c>
      <c r="CR1305" s="17" t="str">
        <f t="shared" ca="1" si="220"/>
        <v/>
      </c>
      <c r="CS1305" s="17" t="str">
        <f t="shared" ca="1" si="216"/>
        <v/>
      </c>
      <c r="CT1305" s="17" t="str">
        <f t="shared" ca="1" si="217"/>
        <v/>
      </c>
      <c r="CV1305" s="118" t="str" cm="1">
        <f t="array" aca="1" ref="CV1305" ca="1">IF($CN1305&gt;$CV$6, "", IFERROR(INDEX($BO$4:$BV$4, $BN$4, MATCH($CK1305, $BO$8:$BV$8, 0)), 0))</f>
        <v/>
      </c>
      <c r="CX1305" s="118" t="str">
        <f t="shared" ca="1" si="222"/>
        <v/>
      </c>
    </row>
    <row r="1306" spans="88:102" hidden="1" x14ac:dyDescent="0.25">
      <c r="CJ1306" s="89">
        <f t="shared" ca="1" si="219"/>
        <v>45961</v>
      </c>
      <c r="CK1306" s="17" t="str">
        <f t="shared" ca="1" si="221"/>
        <v>Fri</v>
      </c>
      <c r="CL1306" s="118" cm="1">
        <f t="array" aca="1" ref="CL1306" ca="1">IFERROR(INDEX($BO$6:$BV$6, $BN$6, MATCH($CK1306, $BO$8:$BV$8, 0)), 0)</f>
        <v>0.28385416666666663</v>
      </c>
      <c r="CN1306" s="150">
        <f t="shared" ca="1" si="223"/>
        <v>5</v>
      </c>
      <c r="CO1306" s="118">
        <f ca="1">SUMIF($CN$9:$CN1306, $CN1306, $CL$9:$CL$9)</f>
        <v>252.63020833333002</v>
      </c>
      <c r="CP1306" s="140" t="str">
        <f ca="1">IFERROR(INDEX('Current Jobs'!$W$11:$W$510, MATCH($CN1306, 'Current Jobs'!$T$11:$T$510, 0)), "")</f>
        <v/>
      </c>
      <c r="CQ1306" s="17" t="str">
        <f t="shared" ca="1" si="218"/>
        <v/>
      </c>
      <c r="CR1306" s="17" t="str">
        <f t="shared" ca="1" si="220"/>
        <v/>
      </c>
      <c r="CS1306" s="17" t="str">
        <f t="shared" ca="1" si="216"/>
        <v/>
      </c>
      <c r="CT1306" s="17" t="str">
        <f t="shared" ca="1" si="217"/>
        <v/>
      </c>
      <c r="CV1306" s="118" t="str" cm="1">
        <f t="array" aca="1" ref="CV1306" ca="1">IF($CN1306&gt;$CV$6, "", IFERROR(INDEX($BO$4:$BV$4, $BN$4, MATCH($CK1306, $BO$8:$BV$8, 0)), 0))</f>
        <v/>
      </c>
      <c r="CX1306" s="118" t="str">
        <f t="shared" ca="1" si="222"/>
        <v/>
      </c>
    </row>
    <row r="1307" spans="88:102" hidden="1" x14ac:dyDescent="0.25">
      <c r="CJ1307" s="89">
        <f t="shared" ca="1" si="219"/>
        <v>45962</v>
      </c>
      <c r="CK1307" s="17" t="str">
        <f t="shared" ca="1" si="221"/>
        <v>Sat</v>
      </c>
      <c r="CL1307" s="118" cm="1">
        <f t="array" aca="1" ref="CL1307" ca="1">IFERROR(INDEX($BO$6:$BV$6, $BN$6, MATCH($CK1307, $BO$8:$BV$8, 0)), 0)</f>
        <v>0</v>
      </c>
      <c r="CN1307" s="150">
        <f t="shared" ca="1" si="223"/>
        <v>5</v>
      </c>
      <c r="CO1307" s="118">
        <f ca="1">SUMIF($CN$9:$CN1307, $CN1307, $CL$9:$CL$9)</f>
        <v>252.63020833333002</v>
      </c>
      <c r="CP1307" s="140" t="str">
        <f ca="1">IFERROR(INDEX('Current Jobs'!$W$11:$W$510, MATCH($CN1307, 'Current Jobs'!$T$11:$T$510, 0)), "")</f>
        <v/>
      </c>
      <c r="CQ1307" s="17" t="str">
        <f t="shared" ca="1" si="218"/>
        <v/>
      </c>
      <c r="CR1307" s="17" t="str">
        <f t="shared" ca="1" si="220"/>
        <v/>
      </c>
      <c r="CS1307" s="17" t="str">
        <f t="shared" ca="1" si="216"/>
        <v/>
      </c>
      <c r="CT1307" s="17" t="str">
        <f t="shared" ca="1" si="217"/>
        <v/>
      </c>
      <c r="CV1307" s="118" t="str" cm="1">
        <f t="array" aca="1" ref="CV1307" ca="1">IF($CN1307&gt;$CV$6, "", IFERROR(INDEX($BO$4:$BV$4, $BN$4, MATCH($CK1307, $BO$8:$BV$8, 0)), 0))</f>
        <v/>
      </c>
      <c r="CX1307" s="118" t="str">
        <f t="shared" ca="1" si="222"/>
        <v/>
      </c>
    </row>
    <row r="1308" spans="88:102" hidden="1" x14ac:dyDescent="0.25">
      <c r="CJ1308" s="89">
        <f t="shared" ca="1" si="219"/>
        <v>45963</v>
      </c>
      <c r="CK1308" s="17" t="str">
        <f t="shared" ca="1" si="221"/>
        <v>Sun</v>
      </c>
      <c r="CL1308" s="118" cm="1">
        <f t="array" aca="1" ref="CL1308" ca="1">IFERROR(INDEX($BO$6:$BV$6, $BN$6, MATCH($CK1308, $BO$8:$BV$8, 0)), 0)</f>
        <v>0</v>
      </c>
      <c r="CN1308" s="150">
        <f t="shared" ca="1" si="223"/>
        <v>5</v>
      </c>
      <c r="CO1308" s="118">
        <f ca="1">SUMIF($CN$9:$CN1308, $CN1308, $CL$9:$CL$9)</f>
        <v>252.63020833333002</v>
      </c>
      <c r="CP1308" s="140" t="str">
        <f ca="1">IFERROR(INDEX('Current Jobs'!$W$11:$W$510, MATCH($CN1308, 'Current Jobs'!$T$11:$T$510, 0)), "")</f>
        <v/>
      </c>
      <c r="CQ1308" s="17" t="str">
        <f t="shared" ca="1" si="218"/>
        <v/>
      </c>
      <c r="CR1308" s="17" t="str">
        <f t="shared" ca="1" si="220"/>
        <v/>
      </c>
      <c r="CS1308" s="17" t="str">
        <f t="shared" ca="1" si="216"/>
        <v/>
      </c>
      <c r="CT1308" s="17" t="str">
        <f t="shared" ca="1" si="217"/>
        <v/>
      </c>
      <c r="CV1308" s="118" t="str" cm="1">
        <f t="array" aca="1" ref="CV1308" ca="1">IF($CN1308&gt;$CV$6, "", IFERROR(INDEX($BO$4:$BV$4, $BN$4, MATCH($CK1308, $BO$8:$BV$8, 0)), 0))</f>
        <v/>
      </c>
      <c r="CX1308" s="118" t="str">
        <f t="shared" ca="1" si="222"/>
        <v/>
      </c>
    </row>
    <row r="1309" spans="88:102" hidden="1" x14ac:dyDescent="0.25">
      <c r="CJ1309" s="89">
        <f t="shared" ca="1" si="219"/>
        <v>45964</v>
      </c>
      <c r="CK1309" s="17" t="str">
        <f t="shared" ca="1" si="221"/>
        <v>Mon</v>
      </c>
      <c r="CL1309" s="118" cm="1">
        <f t="array" aca="1" ref="CL1309" ca="1">IFERROR(INDEX($BO$6:$BV$6, $BN$6, MATCH($CK1309, $BO$8:$BV$8, 0)), 0)</f>
        <v>0.28385416666666663</v>
      </c>
      <c r="CN1309" s="150">
        <f t="shared" ca="1" si="223"/>
        <v>5</v>
      </c>
      <c r="CO1309" s="118">
        <f ca="1">SUMIF($CN$9:$CN1309, $CN1309, $CL$9:$CL$9)</f>
        <v>252.91406249999667</v>
      </c>
      <c r="CP1309" s="140" t="str">
        <f ca="1">IFERROR(INDEX('Current Jobs'!$W$11:$W$510, MATCH($CN1309, 'Current Jobs'!$T$11:$T$510, 0)), "")</f>
        <v/>
      </c>
      <c r="CQ1309" s="17" t="str">
        <f t="shared" ca="1" si="218"/>
        <v/>
      </c>
      <c r="CR1309" s="17" t="str">
        <f t="shared" ca="1" si="220"/>
        <v/>
      </c>
      <c r="CS1309" s="17" t="str">
        <f t="shared" ca="1" si="216"/>
        <v/>
      </c>
      <c r="CT1309" s="17" t="str">
        <f t="shared" ca="1" si="217"/>
        <v/>
      </c>
      <c r="CV1309" s="118" t="str" cm="1">
        <f t="array" aca="1" ref="CV1309" ca="1">IF($CN1309&gt;$CV$6, "", IFERROR(INDEX($BO$4:$BV$4, $BN$4, MATCH($CK1309, $BO$8:$BV$8, 0)), 0))</f>
        <v/>
      </c>
      <c r="CX1309" s="118" t="str">
        <f t="shared" ca="1" si="222"/>
        <v/>
      </c>
    </row>
    <row r="1310" spans="88:102" hidden="1" x14ac:dyDescent="0.25">
      <c r="CJ1310" s="89">
        <f t="shared" ca="1" si="219"/>
        <v>45965</v>
      </c>
      <c r="CK1310" s="17" t="str">
        <f t="shared" ca="1" si="221"/>
        <v>Tue</v>
      </c>
      <c r="CL1310" s="118" cm="1">
        <f t="array" aca="1" ref="CL1310" ca="1">IFERROR(INDEX($BO$6:$BV$6, $BN$6, MATCH($CK1310, $BO$8:$BV$8, 0)), 0)</f>
        <v>0.28385416666666663</v>
      </c>
      <c r="CN1310" s="150">
        <f t="shared" ca="1" si="223"/>
        <v>5</v>
      </c>
      <c r="CO1310" s="118">
        <f ca="1">SUMIF($CN$9:$CN1310, $CN1310, $CL$9:$CL$9)</f>
        <v>253.19791666666333</v>
      </c>
      <c r="CP1310" s="140" t="str">
        <f ca="1">IFERROR(INDEX('Current Jobs'!$W$11:$W$510, MATCH($CN1310, 'Current Jobs'!$T$11:$T$510, 0)), "")</f>
        <v/>
      </c>
      <c r="CQ1310" s="17" t="str">
        <f t="shared" ca="1" si="218"/>
        <v/>
      </c>
      <c r="CR1310" s="17" t="str">
        <f t="shared" ca="1" si="220"/>
        <v/>
      </c>
      <c r="CS1310" s="17" t="str">
        <f t="shared" ca="1" si="216"/>
        <v/>
      </c>
      <c r="CT1310" s="17" t="str">
        <f t="shared" ca="1" si="217"/>
        <v/>
      </c>
      <c r="CV1310" s="118" t="str" cm="1">
        <f t="array" aca="1" ref="CV1310" ca="1">IF($CN1310&gt;$CV$6, "", IFERROR(INDEX($BO$4:$BV$4, $BN$4, MATCH($CK1310, $BO$8:$BV$8, 0)), 0))</f>
        <v/>
      </c>
      <c r="CX1310" s="118" t="str">
        <f t="shared" ca="1" si="222"/>
        <v/>
      </c>
    </row>
    <row r="1311" spans="88:102" hidden="1" x14ac:dyDescent="0.25">
      <c r="CJ1311" s="89">
        <f t="shared" ca="1" si="219"/>
        <v>45966</v>
      </c>
      <c r="CK1311" s="17" t="str">
        <f t="shared" ca="1" si="221"/>
        <v>Wed</v>
      </c>
      <c r="CL1311" s="118" cm="1">
        <f t="array" aca="1" ref="CL1311" ca="1">IFERROR(INDEX($BO$6:$BV$6, $BN$6, MATCH($CK1311, $BO$8:$BV$8, 0)), 0)</f>
        <v>0.28385416666666663</v>
      </c>
      <c r="CN1311" s="150">
        <f t="shared" ca="1" si="223"/>
        <v>5</v>
      </c>
      <c r="CO1311" s="118">
        <f ca="1">SUMIF($CN$9:$CN1311, $CN1311, $CL$9:$CL$9)</f>
        <v>253.48177083332999</v>
      </c>
      <c r="CP1311" s="140" t="str">
        <f ca="1">IFERROR(INDEX('Current Jobs'!$W$11:$W$510, MATCH($CN1311, 'Current Jobs'!$T$11:$T$510, 0)), "")</f>
        <v/>
      </c>
      <c r="CQ1311" s="17" t="str">
        <f t="shared" ca="1" si="218"/>
        <v/>
      </c>
      <c r="CR1311" s="17" t="str">
        <f t="shared" ca="1" si="220"/>
        <v/>
      </c>
      <c r="CS1311" s="17" t="str">
        <f t="shared" ca="1" si="216"/>
        <v/>
      </c>
      <c r="CT1311" s="17" t="str">
        <f t="shared" ca="1" si="217"/>
        <v/>
      </c>
      <c r="CV1311" s="118" t="str" cm="1">
        <f t="array" aca="1" ref="CV1311" ca="1">IF($CN1311&gt;$CV$6, "", IFERROR(INDEX($BO$4:$BV$4, $BN$4, MATCH($CK1311, $BO$8:$BV$8, 0)), 0))</f>
        <v/>
      </c>
      <c r="CX1311" s="118" t="str">
        <f t="shared" ca="1" si="222"/>
        <v/>
      </c>
    </row>
    <row r="1312" spans="88:102" hidden="1" x14ac:dyDescent="0.25">
      <c r="CJ1312" s="89">
        <f t="shared" ca="1" si="219"/>
        <v>45967</v>
      </c>
      <c r="CK1312" s="17" t="str">
        <f t="shared" ca="1" si="221"/>
        <v>Thu</v>
      </c>
      <c r="CL1312" s="118" cm="1">
        <f t="array" aca="1" ref="CL1312" ca="1">IFERROR(INDEX($BO$6:$BV$6, $BN$6, MATCH($CK1312, $BO$8:$BV$8, 0)), 0)</f>
        <v>0.28385416666666663</v>
      </c>
      <c r="CN1312" s="150">
        <f t="shared" ca="1" si="223"/>
        <v>5</v>
      </c>
      <c r="CO1312" s="118">
        <f ca="1">SUMIF($CN$9:$CN1312, $CN1312, $CL$9:$CL$9)</f>
        <v>253.76562499999665</v>
      </c>
      <c r="CP1312" s="140" t="str">
        <f ca="1">IFERROR(INDEX('Current Jobs'!$W$11:$W$510, MATCH($CN1312, 'Current Jobs'!$T$11:$T$510, 0)), "")</f>
        <v/>
      </c>
      <c r="CQ1312" s="17" t="str">
        <f t="shared" ca="1" si="218"/>
        <v/>
      </c>
      <c r="CR1312" s="17" t="str">
        <f t="shared" ca="1" si="220"/>
        <v/>
      </c>
      <c r="CS1312" s="17" t="str">
        <f t="shared" ca="1" si="216"/>
        <v/>
      </c>
      <c r="CT1312" s="17" t="str">
        <f t="shared" ca="1" si="217"/>
        <v/>
      </c>
      <c r="CV1312" s="118" t="str" cm="1">
        <f t="array" aca="1" ref="CV1312" ca="1">IF($CN1312&gt;$CV$6, "", IFERROR(INDEX($BO$4:$BV$4, $BN$4, MATCH($CK1312, $BO$8:$BV$8, 0)), 0))</f>
        <v/>
      </c>
      <c r="CX1312" s="118" t="str">
        <f t="shared" ca="1" si="222"/>
        <v/>
      </c>
    </row>
    <row r="1313" spans="88:102" hidden="1" x14ac:dyDescent="0.25">
      <c r="CJ1313" s="89">
        <f t="shared" ca="1" si="219"/>
        <v>45968</v>
      </c>
      <c r="CK1313" s="17" t="str">
        <f t="shared" ca="1" si="221"/>
        <v>Fri</v>
      </c>
      <c r="CL1313" s="118" cm="1">
        <f t="array" aca="1" ref="CL1313" ca="1">IFERROR(INDEX($BO$6:$BV$6, $BN$6, MATCH($CK1313, $BO$8:$BV$8, 0)), 0)</f>
        <v>0.28385416666666663</v>
      </c>
      <c r="CN1313" s="150">
        <f t="shared" ca="1" si="223"/>
        <v>5</v>
      </c>
      <c r="CO1313" s="118">
        <f ca="1">SUMIF($CN$9:$CN1313, $CN1313, $CL$9:$CL$9)</f>
        <v>254.0494791666633</v>
      </c>
      <c r="CP1313" s="140" t="str">
        <f ca="1">IFERROR(INDEX('Current Jobs'!$W$11:$W$510, MATCH($CN1313, 'Current Jobs'!$T$11:$T$510, 0)), "")</f>
        <v/>
      </c>
      <c r="CQ1313" s="17" t="str">
        <f t="shared" ca="1" si="218"/>
        <v/>
      </c>
      <c r="CR1313" s="17" t="str">
        <f t="shared" ca="1" si="220"/>
        <v/>
      </c>
      <c r="CS1313" s="17" t="str">
        <f t="shared" ca="1" si="216"/>
        <v/>
      </c>
      <c r="CT1313" s="17" t="str">
        <f t="shared" ca="1" si="217"/>
        <v/>
      </c>
      <c r="CV1313" s="118" t="str" cm="1">
        <f t="array" aca="1" ref="CV1313" ca="1">IF($CN1313&gt;$CV$6, "", IFERROR(INDEX($BO$4:$BV$4, $BN$4, MATCH($CK1313, $BO$8:$BV$8, 0)), 0))</f>
        <v/>
      </c>
      <c r="CX1313" s="118" t="str">
        <f t="shared" ca="1" si="222"/>
        <v/>
      </c>
    </row>
    <row r="1314" spans="88:102" hidden="1" x14ac:dyDescent="0.25">
      <c r="CJ1314" s="89">
        <f t="shared" ca="1" si="219"/>
        <v>45969</v>
      </c>
      <c r="CK1314" s="17" t="str">
        <f t="shared" ca="1" si="221"/>
        <v>Sat</v>
      </c>
      <c r="CL1314" s="118" cm="1">
        <f t="array" aca="1" ref="CL1314" ca="1">IFERROR(INDEX($BO$6:$BV$6, $BN$6, MATCH($CK1314, $BO$8:$BV$8, 0)), 0)</f>
        <v>0</v>
      </c>
      <c r="CN1314" s="150">
        <f t="shared" ca="1" si="223"/>
        <v>5</v>
      </c>
      <c r="CO1314" s="118">
        <f ca="1">SUMIF($CN$9:$CN1314, $CN1314, $CL$9:$CL$9)</f>
        <v>254.0494791666633</v>
      </c>
      <c r="CP1314" s="140" t="str">
        <f ca="1">IFERROR(INDEX('Current Jobs'!$W$11:$W$510, MATCH($CN1314, 'Current Jobs'!$T$11:$T$510, 0)), "")</f>
        <v/>
      </c>
      <c r="CQ1314" s="17" t="str">
        <f t="shared" ca="1" si="218"/>
        <v/>
      </c>
      <c r="CR1314" s="17" t="str">
        <f t="shared" ca="1" si="220"/>
        <v/>
      </c>
      <c r="CS1314" s="17" t="str">
        <f t="shared" ca="1" si="216"/>
        <v/>
      </c>
      <c r="CT1314" s="17" t="str">
        <f t="shared" ca="1" si="217"/>
        <v/>
      </c>
      <c r="CV1314" s="118" t="str" cm="1">
        <f t="array" aca="1" ref="CV1314" ca="1">IF($CN1314&gt;$CV$6, "", IFERROR(INDEX($BO$4:$BV$4, $BN$4, MATCH($CK1314, $BO$8:$BV$8, 0)), 0))</f>
        <v/>
      </c>
      <c r="CX1314" s="118" t="str">
        <f t="shared" ca="1" si="222"/>
        <v/>
      </c>
    </row>
    <row r="1315" spans="88:102" hidden="1" x14ac:dyDescent="0.25">
      <c r="CJ1315" s="89">
        <f t="shared" ca="1" si="219"/>
        <v>45970</v>
      </c>
      <c r="CK1315" s="17" t="str">
        <f t="shared" ca="1" si="221"/>
        <v>Sun</v>
      </c>
      <c r="CL1315" s="118" cm="1">
        <f t="array" aca="1" ref="CL1315" ca="1">IFERROR(INDEX($BO$6:$BV$6, $BN$6, MATCH($CK1315, $BO$8:$BV$8, 0)), 0)</f>
        <v>0</v>
      </c>
      <c r="CN1315" s="150">
        <f t="shared" ca="1" si="223"/>
        <v>5</v>
      </c>
      <c r="CO1315" s="118">
        <f ca="1">SUMIF($CN$9:$CN1315, $CN1315, $CL$9:$CL$9)</f>
        <v>254.0494791666633</v>
      </c>
      <c r="CP1315" s="140" t="str">
        <f ca="1">IFERROR(INDEX('Current Jobs'!$W$11:$W$510, MATCH($CN1315, 'Current Jobs'!$T$11:$T$510, 0)), "")</f>
        <v/>
      </c>
      <c r="CQ1315" s="17" t="str">
        <f t="shared" ca="1" si="218"/>
        <v/>
      </c>
      <c r="CR1315" s="17" t="str">
        <f t="shared" ca="1" si="220"/>
        <v/>
      </c>
      <c r="CS1315" s="17" t="str">
        <f t="shared" ref="CS1315:CS1378" ca="1" si="224">IF(CQ1315="", "", CONCATENATE($CN1315, " - ", CQ1315))</f>
        <v/>
      </c>
      <c r="CT1315" s="17" t="str">
        <f t="shared" ref="CT1315:CT1378" ca="1" si="225">IF(CR1315="", "", CONCATENATE($CN1315, " - ", CR1315))</f>
        <v/>
      </c>
      <c r="CV1315" s="118" t="str" cm="1">
        <f t="array" aca="1" ref="CV1315" ca="1">IF($CN1315&gt;$CV$6, "", IFERROR(INDEX($BO$4:$BV$4, $BN$4, MATCH($CK1315, $BO$8:$BV$8, 0)), 0))</f>
        <v/>
      </c>
      <c r="CX1315" s="118" t="str">
        <f t="shared" ca="1" si="222"/>
        <v/>
      </c>
    </row>
    <row r="1316" spans="88:102" hidden="1" x14ac:dyDescent="0.25">
      <c r="CJ1316" s="89">
        <f t="shared" ca="1" si="219"/>
        <v>45971</v>
      </c>
      <c r="CK1316" s="17" t="str">
        <f t="shared" ca="1" si="221"/>
        <v>Mon</v>
      </c>
      <c r="CL1316" s="118" cm="1">
        <f t="array" aca="1" ref="CL1316" ca="1">IFERROR(INDEX($BO$6:$BV$6, $BN$6, MATCH($CK1316, $BO$8:$BV$8, 0)), 0)</f>
        <v>0.28385416666666663</v>
      </c>
      <c r="CN1316" s="150">
        <f t="shared" ca="1" si="223"/>
        <v>5</v>
      </c>
      <c r="CO1316" s="118">
        <f ca="1">SUMIF($CN$9:$CN1316, $CN1316, $CL$9:$CL$9)</f>
        <v>254.33333333332996</v>
      </c>
      <c r="CP1316" s="140" t="str">
        <f ca="1">IFERROR(INDEX('Current Jobs'!$W$11:$W$510, MATCH($CN1316, 'Current Jobs'!$T$11:$T$510, 0)), "")</f>
        <v/>
      </c>
      <c r="CQ1316" s="17" t="str">
        <f t="shared" ca="1" si="218"/>
        <v/>
      </c>
      <c r="CR1316" s="17" t="str">
        <f t="shared" ca="1" si="220"/>
        <v/>
      </c>
      <c r="CS1316" s="17" t="str">
        <f t="shared" ca="1" si="224"/>
        <v/>
      </c>
      <c r="CT1316" s="17" t="str">
        <f t="shared" ca="1" si="225"/>
        <v/>
      </c>
      <c r="CV1316" s="118" t="str" cm="1">
        <f t="array" aca="1" ref="CV1316" ca="1">IF($CN1316&gt;$CV$6, "", IFERROR(INDEX($BO$4:$BV$4, $BN$4, MATCH($CK1316, $BO$8:$BV$8, 0)), 0))</f>
        <v/>
      </c>
      <c r="CX1316" s="118" t="str">
        <f t="shared" ca="1" si="222"/>
        <v/>
      </c>
    </row>
    <row r="1317" spans="88:102" hidden="1" x14ac:dyDescent="0.25">
      <c r="CJ1317" s="89">
        <f t="shared" ca="1" si="219"/>
        <v>45972</v>
      </c>
      <c r="CK1317" s="17" t="str">
        <f t="shared" ca="1" si="221"/>
        <v>Tue</v>
      </c>
      <c r="CL1317" s="118" cm="1">
        <f t="array" aca="1" ref="CL1317" ca="1">IFERROR(INDEX($BO$6:$BV$6, $BN$6, MATCH($CK1317, $BO$8:$BV$8, 0)), 0)</f>
        <v>0.28385416666666663</v>
      </c>
      <c r="CN1317" s="150">
        <f t="shared" ca="1" si="223"/>
        <v>5</v>
      </c>
      <c r="CO1317" s="118">
        <f ca="1">SUMIF($CN$9:$CN1317, $CN1317, $CL$9:$CL$9)</f>
        <v>254.61718749999662</v>
      </c>
      <c r="CP1317" s="140" t="str">
        <f ca="1">IFERROR(INDEX('Current Jobs'!$W$11:$W$510, MATCH($CN1317, 'Current Jobs'!$T$11:$T$510, 0)), "")</f>
        <v/>
      </c>
      <c r="CQ1317" s="17" t="str">
        <f t="shared" ca="1" si="218"/>
        <v/>
      </c>
      <c r="CR1317" s="17" t="str">
        <f t="shared" ca="1" si="220"/>
        <v/>
      </c>
      <c r="CS1317" s="17" t="str">
        <f t="shared" ca="1" si="224"/>
        <v/>
      </c>
      <c r="CT1317" s="17" t="str">
        <f t="shared" ca="1" si="225"/>
        <v/>
      </c>
      <c r="CV1317" s="118" t="str" cm="1">
        <f t="array" aca="1" ref="CV1317" ca="1">IF($CN1317&gt;$CV$6, "", IFERROR(INDEX($BO$4:$BV$4, $BN$4, MATCH($CK1317, $BO$8:$BV$8, 0)), 0))</f>
        <v/>
      </c>
      <c r="CX1317" s="118" t="str">
        <f t="shared" ca="1" si="222"/>
        <v/>
      </c>
    </row>
    <row r="1318" spans="88:102" hidden="1" x14ac:dyDescent="0.25">
      <c r="CJ1318" s="89">
        <f t="shared" ca="1" si="219"/>
        <v>45973</v>
      </c>
      <c r="CK1318" s="17" t="str">
        <f t="shared" ca="1" si="221"/>
        <v>Wed</v>
      </c>
      <c r="CL1318" s="118" cm="1">
        <f t="array" aca="1" ref="CL1318" ca="1">IFERROR(INDEX($BO$6:$BV$6, $BN$6, MATCH($CK1318, $BO$8:$BV$8, 0)), 0)</f>
        <v>0.28385416666666663</v>
      </c>
      <c r="CN1318" s="150">
        <f t="shared" ca="1" si="223"/>
        <v>5</v>
      </c>
      <c r="CO1318" s="118">
        <f ca="1">SUMIF($CN$9:$CN1318, $CN1318, $CL$9:$CL$9)</f>
        <v>254.90104166666328</v>
      </c>
      <c r="CP1318" s="140" t="str">
        <f ca="1">IFERROR(INDEX('Current Jobs'!$W$11:$W$510, MATCH($CN1318, 'Current Jobs'!$T$11:$T$510, 0)), "")</f>
        <v/>
      </c>
      <c r="CQ1318" s="17" t="str">
        <f t="shared" ca="1" si="218"/>
        <v/>
      </c>
      <c r="CR1318" s="17" t="str">
        <f t="shared" ca="1" si="220"/>
        <v/>
      </c>
      <c r="CS1318" s="17" t="str">
        <f t="shared" ca="1" si="224"/>
        <v/>
      </c>
      <c r="CT1318" s="17" t="str">
        <f t="shared" ca="1" si="225"/>
        <v/>
      </c>
      <c r="CV1318" s="118" t="str" cm="1">
        <f t="array" aca="1" ref="CV1318" ca="1">IF($CN1318&gt;$CV$6, "", IFERROR(INDEX($BO$4:$BV$4, $BN$4, MATCH($CK1318, $BO$8:$BV$8, 0)), 0))</f>
        <v/>
      </c>
      <c r="CX1318" s="118" t="str">
        <f t="shared" ca="1" si="222"/>
        <v/>
      </c>
    </row>
    <row r="1319" spans="88:102" hidden="1" x14ac:dyDescent="0.25">
      <c r="CJ1319" s="89">
        <f t="shared" ca="1" si="219"/>
        <v>45974</v>
      </c>
      <c r="CK1319" s="17" t="str">
        <f t="shared" ca="1" si="221"/>
        <v>Thu</v>
      </c>
      <c r="CL1319" s="118" cm="1">
        <f t="array" aca="1" ref="CL1319" ca="1">IFERROR(INDEX($BO$6:$BV$6, $BN$6, MATCH($CK1319, $BO$8:$BV$8, 0)), 0)</f>
        <v>0.28385416666666663</v>
      </c>
      <c r="CN1319" s="150">
        <f t="shared" ca="1" si="223"/>
        <v>5</v>
      </c>
      <c r="CO1319" s="118">
        <f ca="1">SUMIF($CN$9:$CN1319, $CN1319, $CL$9:$CL$9)</f>
        <v>255.18489583332993</v>
      </c>
      <c r="CP1319" s="140" t="str">
        <f ca="1">IFERROR(INDEX('Current Jobs'!$W$11:$W$510, MATCH($CN1319, 'Current Jobs'!$T$11:$T$510, 0)), "")</f>
        <v/>
      </c>
      <c r="CQ1319" s="17" t="str">
        <f t="shared" ca="1" si="218"/>
        <v/>
      </c>
      <c r="CR1319" s="17" t="str">
        <f t="shared" ca="1" si="220"/>
        <v/>
      </c>
      <c r="CS1319" s="17" t="str">
        <f t="shared" ca="1" si="224"/>
        <v/>
      </c>
      <c r="CT1319" s="17" t="str">
        <f t="shared" ca="1" si="225"/>
        <v/>
      </c>
      <c r="CV1319" s="118" t="str" cm="1">
        <f t="array" aca="1" ref="CV1319" ca="1">IF($CN1319&gt;$CV$6, "", IFERROR(INDEX($BO$4:$BV$4, $BN$4, MATCH($CK1319, $BO$8:$BV$8, 0)), 0))</f>
        <v/>
      </c>
      <c r="CX1319" s="118" t="str">
        <f t="shared" ca="1" si="222"/>
        <v/>
      </c>
    </row>
    <row r="1320" spans="88:102" hidden="1" x14ac:dyDescent="0.25">
      <c r="CJ1320" s="89">
        <f t="shared" ca="1" si="219"/>
        <v>45975</v>
      </c>
      <c r="CK1320" s="17" t="str">
        <f t="shared" ca="1" si="221"/>
        <v>Fri</v>
      </c>
      <c r="CL1320" s="118" cm="1">
        <f t="array" aca="1" ref="CL1320" ca="1">IFERROR(INDEX($BO$6:$BV$6, $BN$6, MATCH($CK1320, $BO$8:$BV$8, 0)), 0)</f>
        <v>0.28385416666666663</v>
      </c>
      <c r="CN1320" s="150">
        <f t="shared" ca="1" si="223"/>
        <v>5</v>
      </c>
      <c r="CO1320" s="118">
        <f ca="1">SUMIF($CN$9:$CN1320, $CN1320, $CL$9:$CL$9)</f>
        <v>255.46874999999659</v>
      </c>
      <c r="CP1320" s="140" t="str">
        <f ca="1">IFERROR(INDEX('Current Jobs'!$W$11:$W$510, MATCH($CN1320, 'Current Jobs'!$T$11:$T$510, 0)), "")</f>
        <v/>
      </c>
      <c r="CQ1320" s="17" t="str">
        <f t="shared" ca="1" si="218"/>
        <v/>
      </c>
      <c r="CR1320" s="17" t="str">
        <f t="shared" ca="1" si="220"/>
        <v/>
      </c>
      <c r="CS1320" s="17" t="str">
        <f t="shared" ca="1" si="224"/>
        <v/>
      </c>
      <c r="CT1320" s="17" t="str">
        <f t="shared" ca="1" si="225"/>
        <v/>
      </c>
      <c r="CV1320" s="118" t="str" cm="1">
        <f t="array" aca="1" ref="CV1320" ca="1">IF($CN1320&gt;$CV$6, "", IFERROR(INDEX($BO$4:$BV$4, $BN$4, MATCH($CK1320, $BO$8:$BV$8, 0)), 0))</f>
        <v/>
      </c>
      <c r="CX1320" s="118" t="str">
        <f t="shared" ca="1" si="222"/>
        <v/>
      </c>
    </row>
    <row r="1321" spans="88:102" hidden="1" x14ac:dyDescent="0.25">
      <c r="CJ1321" s="89">
        <f t="shared" ca="1" si="219"/>
        <v>45976</v>
      </c>
      <c r="CK1321" s="17" t="str">
        <f t="shared" ca="1" si="221"/>
        <v>Sat</v>
      </c>
      <c r="CL1321" s="118" cm="1">
        <f t="array" aca="1" ref="CL1321" ca="1">IFERROR(INDEX($BO$6:$BV$6, $BN$6, MATCH($CK1321, $BO$8:$BV$8, 0)), 0)</f>
        <v>0</v>
      </c>
      <c r="CN1321" s="150">
        <f t="shared" ca="1" si="223"/>
        <v>5</v>
      </c>
      <c r="CO1321" s="118">
        <f ca="1">SUMIF($CN$9:$CN1321, $CN1321, $CL$9:$CL$9)</f>
        <v>255.46874999999659</v>
      </c>
      <c r="CP1321" s="140" t="str">
        <f ca="1">IFERROR(INDEX('Current Jobs'!$W$11:$W$510, MATCH($CN1321, 'Current Jobs'!$T$11:$T$510, 0)), "")</f>
        <v/>
      </c>
      <c r="CQ1321" s="17" t="str">
        <f t="shared" ca="1" si="218"/>
        <v/>
      </c>
      <c r="CR1321" s="17" t="str">
        <f t="shared" ca="1" si="220"/>
        <v/>
      </c>
      <c r="CS1321" s="17" t="str">
        <f t="shared" ca="1" si="224"/>
        <v/>
      </c>
      <c r="CT1321" s="17" t="str">
        <f t="shared" ca="1" si="225"/>
        <v/>
      </c>
      <c r="CV1321" s="118" t="str" cm="1">
        <f t="array" aca="1" ref="CV1321" ca="1">IF($CN1321&gt;$CV$6, "", IFERROR(INDEX($BO$4:$BV$4, $BN$4, MATCH($CK1321, $BO$8:$BV$8, 0)), 0))</f>
        <v/>
      </c>
      <c r="CX1321" s="118" t="str">
        <f t="shared" ca="1" si="222"/>
        <v/>
      </c>
    </row>
    <row r="1322" spans="88:102" hidden="1" x14ac:dyDescent="0.25">
      <c r="CJ1322" s="89">
        <f t="shared" ca="1" si="219"/>
        <v>45977</v>
      </c>
      <c r="CK1322" s="17" t="str">
        <f t="shared" ca="1" si="221"/>
        <v>Sun</v>
      </c>
      <c r="CL1322" s="118" cm="1">
        <f t="array" aca="1" ref="CL1322" ca="1">IFERROR(INDEX($BO$6:$BV$6, $BN$6, MATCH($CK1322, $BO$8:$BV$8, 0)), 0)</f>
        <v>0</v>
      </c>
      <c r="CN1322" s="150">
        <f t="shared" ca="1" si="223"/>
        <v>5</v>
      </c>
      <c r="CO1322" s="118">
        <f ca="1">SUMIF($CN$9:$CN1322, $CN1322, $CL$9:$CL$9)</f>
        <v>255.46874999999659</v>
      </c>
      <c r="CP1322" s="140" t="str">
        <f ca="1">IFERROR(INDEX('Current Jobs'!$W$11:$W$510, MATCH($CN1322, 'Current Jobs'!$T$11:$T$510, 0)), "")</f>
        <v/>
      </c>
      <c r="CQ1322" s="17" t="str">
        <f t="shared" ca="1" si="218"/>
        <v/>
      </c>
      <c r="CR1322" s="17" t="str">
        <f t="shared" ca="1" si="220"/>
        <v/>
      </c>
      <c r="CS1322" s="17" t="str">
        <f t="shared" ca="1" si="224"/>
        <v/>
      </c>
      <c r="CT1322" s="17" t="str">
        <f t="shared" ca="1" si="225"/>
        <v/>
      </c>
      <c r="CV1322" s="118" t="str" cm="1">
        <f t="array" aca="1" ref="CV1322" ca="1">IF($CN1322&gt;$CV$6, "", IFERROR(INDEX($BO$4:$BV$4, $BN$4, MATCH($CK1322, $BO$8:$BV$8, 0)), 0))</f>
        <v/>
      </c>
      <c r="CX1322" s="118" t="str">
        <f t="shared" ca="1" si="222"/>
        <v/>
      </c>
    </row>
    <row r="1323" spans="88:102" hidden="1" x14ac:dyDescent="0.25">
      <c r="CJ1323" s="89">
        <f t="shared" ca="1" si="219"/>
        <v>45978</v>
      </c>
      <c r="CK1323" s="17" t="str">
        <f t="shared" ca="1" si="221"/>
        <v>Mon</v>
      </c>
      <c r="CL1323" s="118" cm="1">
        <f t="array" aca="1" ref="CL1323" ca="1">IFERROR(INDEX($BO$6:$BV$6, $BN$6, MATCH($CK1323, $BO$8:$BV$8, 0)), 0)</f>
        <v>0.28385416666666663</v>
      </c>
      <c r="CN1323" s="150">
        <f t="shared" ca="1" si="223"/>
        <v>5</v>
      </c>
      <c r="CO1323" s="118">
        <f ca="1">SUMIF($CN$9:$CN1323, $CN1323, $CL$9:$CL$9)</f>
        <v>255.75260416666325</v>
      </c>
      <c r="CP1323" s="140" t="str">
        <f ca="1">IFERROR(INDEX('Current Jobs'!$W$11:$W$510, MATCH($CN1323, 'Current Jobs'!$T$11:$T$510, 0)), "")</f>
        <v/>
      </c>
      <c r="CQ1323" s="17" t="str">
        <f t="shared" ca="1" si="218"/>
        <v/>
      </c>
      <c r="CR1323" s="17" t="str">
        <f t="shared" ca="1" si="220"/>
        <v/>
      </c>
      <c r="CS1323" s="17" t="str">
        <f t="shared" ca="1" si="224"/>
        <v/>
      </c>
      <c r="CT1323" s="17" t="str">
        <f t="shared" ca="1" si="225"/>
        <v/>
      </c>
      <c r="CV1323" s="118" t="str" cm="1">
        <f t="array" aca="1" ref="CV1323" ca="1">IF($CN1323&gt;$CV$6, "", IFERROR(INDEX($BO$4:$BV$4, $BN$4, MATCH($CK1323, $BO$8:$BV$8, 0)), 0))</f>
        <v/>
      </c>
      <c r="CX1323" s="118" t="str">
        <f t="shared" ca="1" si="222"/>
        <v/>
      </c>
    </row>
    <row r="1324" spans="88:102" hidden="1" x14ac:dyDescent="0.25">
      <c r="CJ1324" s="89">
        <f t="shared" ca="1" si="219"/>
        <v>45979</v>
      </c>
      <c r="CK1324" s="17" t="str">
        <f t="shared" ca="1" si="221"/>
        <v>Tue</v>
      </c>
      <c r="CL1324" s="118" cm="1">
        <f t="array" aca="1" ref="CL1324" ca="1">IFERROR(INDEX($BO$6:$BV$6, $BN$6, MATCH($CK1324, $BO$8:$BV$8, 0)), 0)</f>
        <v>0.28385416666666663</v>
      </c>
      <c r="CN1324" s="150">
        <f t="shared" ca="1" si="223"/>
        <v>5</v>
      </c>
      <c r="CO1324" s="118">
        <f ca="1">SUMIF($CN$9:$CN1324, $CN1324, $CL$9:$CL$9)</f>
        <v>256.0364583333299</v>
      </c>
      <c r="CP1324" s="140" t="str">
        <f ca="1">IFERROR(INDEX('Current Jobs'!$W$11:$W$510, MATCH($CN1324, 'Current Jobs'!$T$11:$T$510, 0)), "")</f>
        <v/>
      </c>
      <c r="CQ1324" s="17" t="str">
        <f t="shared" ca="1" si="218"/>
        <v/>
      </c>
      <c r="CR1324" s="17" t="str">
        <f t="shared" ca="1" si="220"/>
        <v/>
      </c>
      <c r="CS1324" s="17" t="str">
        <f t="shared" ca="1" si="224"/>
        <v/>
      </c>
      <c r="CT1324" s="17" t="str">
        <f t="shared" ca="1" si="225"/>
        <v/>
      </c>
      <c r="CV1324" s="118" t="str" cm="1">
        <f t="array" aca="1" ref="CV1324" ca="1">IF($CN1324&gt;$CV$6, "", IFERROR(INDEX($BO$4:$BV$4, $BN$4, MATCH($CK1324, $BO$8:$BV$8, 0)), 0))</f>
        <v/>
      </c>
      <c r="CX1324" s="118" t="str">
        <f t="shared" ca="1" si="222"/>
        <v/>
      </c>
    </row>
    <row r="1325" spans="88:102" hidden="1" x14ac:dyDescent="0.25">
      <c r="CJ1325" s="89">
        <f t="shared" ca="1" si="219"/>
        <v>45980</v>
      </c>
      <c r="CK1325" s="17" t="str">
        <f t="shared" ca="1" si="221"/>
        <v>Wed</v>
      </c>
      <c r="CL1325" s="118" cm="1">
        <f t="array" aca="1" ref="CL1325" ca="1">IFERROR(INDEX($BO$6:$BV$6, $BN$6, MATCH($CK1325, $BO$8:$BV$8, 0)), 0)</f>
        <v>0.28385416666666663</v>
      </c>
      <c r="CN1325" s="150">
        <f t="shared" ca="1" si="223"/>
        <v>5</v>
      </c>
      <c r="CO1325" s="118">
        <f ca="1">SUMIF($CN$9:$CN1325, $CN1325, $CL$9:$CL$9)</f>
        <v>256.32031249999659</v>
      </c>
      <c r="CP1325" s="140" t="str">
        <f ca="1">IFERROR(INDEX('Current Jobs'!$W$11:$W$510, MATCH($CN1325, 'Current Jobs'!$T$11:$T$510, 0)), "")</f>
        <v/>
      </c>
      <c r="CQ1325" s="17" t="str">
        <f t="shared" ca="1" si="218"/>
        <v/>
      </c>
      <c r="CR1325" s="17" t="str">
        <f t="shared" ca="1" si="220"/>
        <v/>
      </c>
      <c r="CS1325" s="17" t="str">
        <f t="shared" ca="1" si="224"/>
        <v/>
      </c>
      <c r="CT1325" s="17" t="str">
        <f t="shared" ca="1" si="225"/>
        <v/>
      </c>
      <c r="CV1325" s="118" t="str" cm="1">
        <f t="array" aca="1" ref="CV1325" ca="1">IF($CN1325&gt;$CV$6, "", IFERROR(INDEX($BO$4:$BV$4, $BN$4, MATCH($CK1325, $BO$8:$BV$8, 0)), 0))</f>
        <v/>
      </c>
      <c r="CX1325" s="118" t="str">
        <f t="shared" ca="1" si="222"/>
        <v/>
      </c>
    </row>
    <row r="1326" spans="88:102" hidden="1" x14ac:dyDescent="0.25">
      <c r="CJ1326" s="89">
        <f t="shared" ca="1" si="219"/>
        <v>45981</v>
      </c>
      <c r="CK1326" s="17" t="str">
        <f t="shared" ca="1" si="221"/>
        <v>Thu</v>
      </c>
      <c r="CL1326" s="118" cm="1">
        <f t="array" aca="1" ref="CL1326" ca="1">IFERROR(INDEX($BO$6:$BV$6, $BN$6, MATCH($CK1326, $BO$8:$BV$8, 0)), 0)</f>
        <v>0.28385416666666663</v>
      </c>
      <c r="CN1326" s="150">
        <f t="shared" ca="1" si="223"/>
        <v>5</v>
      </c>
      <c r="CO1326" s="118">
        <f ca="1">SUMIF($CN$9:$CN1326, $CN1326, $CL$9:$CL$9)</f>
        <v>256.60416666666328</v>
      </c>
      <c r="CP1326" s="140" t="str">
        <f ca="1">IFERROR(INDEX('Current Jobs'!$W$11:$W$510, MATCH($CN1326, 'Current Jobs'!$T$11:$T$510, 0)), "")</f>
        <v/>
      </c>
      <c r="CQ1326" s="17" t="str">
        <f t="shared" ca="1" si="218"/>
        <v/>
      </c>
      <c r="CR1326" s="17" t="str">
        <f t="shared" ca="1" si="220"/>
        <v/>
      </c>
      <c r="CS1326" s="17" t="str">
        <f t="shared" ca="1" si="224"/>
        <v/>
      </c>
      <c r="CT1326" s="17" t="str">
        <f t="shared" ca="1" si="225"/>
        <v/>
      </c>
      <c r="CV1326" s="118" t="str" cm="1">
        <f t="array" aca="1" ref="CV1326" ca="1">IF($CN1326&gt;$CV$6, "", IFERROR(INDEX($BO$4:$BV$4, $BN$4, MATCH($CK1326, $BO$8:$BV$8, 0)), 0))</f>
        <v/>
      </c>
      <c r="CX1326" s="118" t="str">
        <f t="shared" ca="1" si="222"/>
        <v/>
      </c>
    </row>
    <row r="1327" spans="88:102" hidden="1" x14ac:dyDescent="0.25">
      <c r="CJ1327" s="89">
        <f t="shared" ca="1" si="219"/>
        <v>45982</v>
      </c>
      <c r="CK1327" s="17" t="str">
        <f t="shared" ca="1" si="221"/>
        <v>Fri</v>
      </c>
      <c r="CL1327" s="118" cm="1">
        <f t="array" aca="1" ref="CL1327" ca="1">IFERROR(INDEX($BO$6:$BV$6, $BN$6, MATCH($CK1327, $BO$8:$BV$8, 0)), 0)</f>
        <v>0.28385416666666663</v>
      </c>
      <c r="CN1327" s="150">
        <f t="shared" ca="1" si="223"/>
        <v>5</v>
      </c>
      <c r="CO1327" s="118">
        <f ca="1">SUMIF($CN$9:$CN1327, $CN1327, $CL$9:$CL$9)</f>
        <v>256.88802083332996</v>
      </c>
      <c r="CP1327" s="140" t="str">
        <f ca="1">IFERROR(INDEX('Current Jobs'!$W$11:$W$510, MATCH($CN1327, 'Current Jobs'!$T$11:$T$510, 0)), "")</f>
        <v/>
      </c>
      <c r="CQ1327" s="17" t="str">
        <f t="shared" ca="1" si="218"/>
        <v/>
      </c>
      <c r="CR1327" s="17" t="str">
        <f t="shared" ca="1" si="220"/>
        <v/>
      </c>
      <c r="CS1327" s="17" t="str">
        <f t="shared" ca="1" si="224"/>
        <v/>
      </c>
      <c r="CT1327" s="17" t="str">
        <f t="shared" ca="1" si="225"/>
        <v/>
      </c>
      <c r="CV1327" s="118" t="str" cm="1">
        <f t="array" aca="1" ref="CV1327" ca="1">IF($CN1327&gt;$CV$6, "", IFERROR(INDEX($BO$4:$BV$4, $BN$4, MATCH($CK1327, $BO$8:$BV$8, 0)), 0))</f>
        <v/>
      </c>
      <c r="CX1327" s="118" t="str">
        <f t="shared" ca="1" si="222"/>
        <v/>
      </c>
    </row>
    <row r="1328" spans="88:102" hidden="1" x14ac:dyDescent="0.25">
      <c r="CJ1328" s="89">
        <f t="shared" ca="1" si="219"/>
        <v>45983</v>
      </c>
      <c r="CK1328" s="17" t="str">
        <f t="shared" ca="1" si="221"/>
        <v>Sat</v>
      </c>
      <c r="CL1328" s="118" cm="1">
        <f t="array" aca="1" ref="CL1328" ca="1">IFERROR(INDEX($BO$6:$BV$6, $BN$6, MATCH($CK1328, $BO$8:$BV$8, 0)), 0)</f>
        <v>0</v>
      </c>
      <c r="CN1328" s="150">
        <f t="shared" ca="1" si="223"/>
        <v>5</v>
      </c>
      <c r="CO1328" s="118">
        <f ca="1">SUMIF($CN$9:$CN1328, $CN1328, $CL$9:$CL$9)</f>
        <v>256.88802083332996</v>
      </c>
      <c r="CP1328" s="140" t="str">
        <f ca="1">IFERROR(INDEX('Current Jobs'!$W$11:$W$510, MATCH($CN1328, 'Current Jobs'!$T$11:$T$510, 0)), "")</f>
        <v/>
      </c>
      <c r="CQ1328" s="17" t="str">
        <f t="shared" ca="1" si="218"/>
        <v/>
      </c>
      <c r="CR1328" s="17" t="str">
        <f t="shared" ca="1" si="220"/>
        <v/>
      </c>
      <c r="CS1328" s="17" t="str">
        <f t="shared" ca="1" si="224"/>
        <v/>
      </c>
      <c r="CT1328" s="17" t="str">
        <f t="shared" ca="1" si="225"/>
        <v/>
      </c>
      <c r="CV1328" s="118" t="str" cm="1">
        <f t="array" aca="1" ref="CV1328" ca="1">IF($CN1328&gt;$CV$6, "", IFERROR(INDEX($BO$4:$BV$4, $BN$4, MATCH($CK1328, $BO$8:$BV$8, 0)), 0))</f>
        <v/>
      </c>
      <c r="CX1328" s="118" t="str">
        <f t="shared" ca="1" si="222"/>
        <v/>
      </c>
    </row>
    <row r="1329" spans="88:102" hidden="1" x14ac:dyDescent="0.25">
      <c r="CJ1329" s="89">
        <f t="shared" ca="1" si="219"/>
        <v>45984</v>
      </c>
      <c r="CK1329" s="17" t="str">
        <f t="shared" ca="1" si="221"/>
        <v>Sun</v>
      </c>
      <c r="CL1329" s="118" cm="1">
        <f t="array" aca="1" ref="CL1329" ca="1">IFERROR(INDEX($BO$6:$BV$6, $BN$6, MATCH($CK1329, $BO$8:$BV$8, 0)), 0)</f>
        <v>0</v>
      </c>
      <c r="CN1329" s="150">
        <f t="shared" ca="1" si="223"/>
        <v>5</v>
      </c>
      <c r="CO1329" s="118">
        <f ca="1">SUMIF($CN$9:$CN1329, $CN1329, $CL$9:$CL$9)</f>
        <v>256.88802083332996</v>
      </c>
      <c r="CP1329" s="140" t="str">
        <f ca="1">IFERROR(INDEX('Current Jobs'!$W$11:$W$510, MATCH($CN1329, 'Current Jobs'!$T$11:$T$510, 0)), "")</f>
        <v/>
      </c>
      <c r="CQ1329" s="17" t="str">
        <f t="shared" ca="1" si="218"/>
        <v/>
      </c>
      <c r="CR1329" s="17" t="str">
        <f t="shared" ca="1" si="220"/>
        <v/>
      </c>
      <c r="CS1329" s="17" t="str">
        <f t="shared" ca="1" si="224"/>
        <v/>
      </c>
      <c r="CT1329" s="17" t="str">
        <f t="shared" ca="1" si="225"/>
        <v/>
      </c>
      <c r="CV1329" s="118" t="str" cm="1">
        <f t="array" aca="1" ref="CV1329" ca="1">IF($CN1329&gt;$CV$6, "", IFERROR(INDEX($BO$4:$BV$4, $BN$4, MATCH($CK1329, $BO$8:$BV$8, 0)), 0))</f>
        <v/>
      </c>
      <c r="CX1329" s="118" t="str">
        <f t="shared" ca="1" si="222"/>
        <v/>
      </c>
    </row>
    <row r="1330" spans="88:102" hidden="1" x14ac:dyDescent="0.25">
      <c r="CJ1330" s="89">
        <f t="shared" ca="1" si="219"/>
        <v>45985</v>
      </c>
      <c r="CK1330" s="17" t="str">
        <f t="shared" ca="1" si="221"/>
        <v>Mon</v>
      </c>
      <c r="CL1330" s="118" cm="1">
        <f t="array" aca="1" ref="CL1330" ca="1">IFERROR(INDEX($BO$6:$BV$6, $BN$6, MATCH($CK1330, $BO$8:$BV$8, 0)), 0)</f>
        <v>0.28385416666666663</v>
      </c>
      <c r="CN1330" s="150">
        <f t="shared" ca="1" si="223"/>
        <v>5</v>
      </c>
      <c r="CO1330" s="118">
        <f ca="1">SUMIF($CN$9:$CN1330, $CN1330, $CL$9:$CL$9)</f>
        <v>257.17187499999665</v>
      </c>
      <c r="CP1330" s="140" t="str">
        <f ca="1">IFERROR(INDEX('Current Jobs'!$W$11:$W$510, MATCH($CN1330, 'Current Jobs'!$T$11:$T$510, 0)), "")</f>
        <v/>
      </c>
      <c r="CQ1330" s="17" t="str">
        <f t="shared" ca="1" si="218"/>
        <v/>
      </c>
      <c r="CR1330" s="17" t="str">
        <f t="shared" ca="1" si="220"/>
        <v/>
      </c>
      <c r="CS1330" s="17" t="str">
        <f t="shared" ca="1" si="224"/>
        <v/>
      </c>
      <c r="CT1330" s="17" t="str">
        <f t="shared" ca="1" si="225"/>
        <v/>
      </c>
      <c r="CV1330" s="118" t="str" cm="1">
        <f t="array" aca="1" ref="CV1330" ca="1">IF($CN1330&gt;$CV$6, "", IFERROR(INDEX($BO$4:$BV$4, $BN$4, MATCH($CK1330, $BO$8:$BV$8, 0)), 0))</f>
        <v/>
      </c>
      <c r="CX1330" s="118" t="str">
        <f t="shared" ca="1" si="222"/>
        <v/>
      </c>
    </row>
    <row r="1331" spans="88:102" hidden="1" x14ac:dyDescent="0.25">
      <c r="CJ1331" s="89">
        <f t="shared" ca="1" si="219"/>
        <v>45986</v>
      </c>
      <c r="CK1331" s="17" t="str">
        <f t="shared" ca="1" si="221"/>
        <v>Tue</v>
      </c>
      <c r="CL1331" s="118" cm="1">
        <f t="array" aca="1" ref="CL1331" ca="1">IFERROR(INDEX($BO$6:$BV$6, $BN$6, MATCH($CK1331, $BO$8:$BV$8, 0)), 0)</f>
        <v>0.28385416666666663</v>
      </c>
      <c r="CN1331" s="150">
        <f t="shared" ca="1" si="223"/>
        <v>5</v>
      </c>
      <c r="CO1331" s="118">
        <f ca="1">SUMIF($CN$9:$CN1331, $CN1331, $CL$9:$CL$9)</f>
        <v>257.45572916666333</v>
      </c>
      <c r="CP1331" s="140" t="str">
        <f ca="1">IFERROR(INDEX('Current Jobs'!$W$11:$W$510, MATCH($CN1331, 'Current Jobs'!$T$11:$T$510, 0)), "")</f>
        <v/>
      </c>
      <c r="CQ1331" s="17" t="str">
        <f t="shared" ca="1" si="218"/>
        <v/>
      </c>
      <c r="CR1331" s="17" t="str">
        <f t="shared" ca="1" si="220"/>
        <v/>
      </c>
      <c r="CS1331" s="17" t="str">
        <f t="shared" ca="1" si="224"/>
        <v/>
      </c>
      <c r="CT1331" s="17" t="str">
        <f t="shared" ca="1" si="225"/>
        <v/>
      </c>
      <c r="CV1331" s="118" t="str" cm="1">
        <f t="array" aca="1" ref="CV1331" ca="1">IF($CN1331&gt;$CV$6, "", IFERROR(INDEX($BO$4:$BV$4, $BN$4, MATCH($CK1331, $BO$8:$BV$8, 0)), 0))</f>
        <v/>
      </c>
      <c r="CX1331" s="118" t="str">
        <f t="shared" ca="1" si="222"/>
        <v/>
      </c>
    </row>
    <row r="1332" spans="88:102" hidden="1" x14ac:dyDescent="0.25">
      <c r="CJ1332" s="89">
        <f t="shared" ca="1" si="219"/>
        <v>45987</v>
      </c>
      <c r="CK1332" s="17" t="str">
        <f t="shared" ca="1" si="221"/>
        <v>Wed</v>
      </c>
      <c r="CL1332" s="118" cm="1">
        <f t="array" aca="1" ref="CL1332" ca="1">IFERROR(INDEX($BO$6:$BV$6, $BN$6, MATCH($CK1332, $BO$8:$BV$8, 0)), 0)</f>
        <v>0.28385416666666663</v>
      </c>
      <c r="CN1332" s="150">
        <f t="shared" ca="1" si="223"/>
        <v>5</v>
      </c>
      <c r="CO1332" s="118">
        <f ca="1">SUMIF($CN$9:$CN1332, $CN1332, $CL$9:$CL$9)</f>
        <v>257.73958333333002</v>
      </c>
      <c r="CP1332" s="140" t="str">
        <f ca="1">IFERROR(INDEX('Current Jobs'!$W$11:$W$510, MATCH($CN1332, 'Current Jobs'!$T$11:$T$510, 0)), "")</f>
        <v/>
      </c>
      <c r="CQ1332" s="17" t="str">
        <f t="shared" ca="1" si="218"/>
        <v/>
      </c>
      <c r="CR1332" s="17" t="str">
        <f t="shared" ca="1" si="220"/>
        <v/>
      </c>
      <c r="CS1332" s="17" t="str">
        <f t="shared" ca="1" si="224"/>
        <v/>
      </c>
      <c r="CT1332" s="17" t="str">
        <f t="shared" ca="1" si="225"/>
        <v/>
      </c>
      <c r="CV1332" s="118" t="str" cm="1">
        <f t="array" aca="1" ref="CV1332" ca="1">IF($CN1332&gt;$CV$6, "", IFERROR(INDEX($BO$4:$BV$4, $BN$4, MATCH($CK1332, $BO$8:$BV$8, 0)), 0))</f>
        <v/>
      </c>
      <c r="CX1332" s="118" t="str">
        <f t="shared" ca="1" si="222"/>
        <v/>
      </c>
    </row>
    <row r="1333" spans="88:102" hidden="1" x14ac:dyDescent="0.25">
      <c r="CJ1333" s="89">
        <f t="shared" ca="1" si="219"/>
        <v>45988</v>
      </c>
      <c r="CK1333" s="17" t="str">
        <f t="shared" ca="1" si="221"/>
        <v>Thu</v>
      </c>
      <c r="CL1333" s="118" cm="1">
        <f t="array" aca="1" ref="CL1333" ca="1">IFERROR(INDEX($BO$6:$BV$6, $BN$6, MATCH($CK1333, $BO$8:$BV$8, 0)), 0)</f>
        <v>0.28385416666666663</v>
      </c>
      <c r="CN1333" s="150">
        <f t="shared" ca="1" si="223"/>
        <v>5</v>
      </c>
      <c r="CO1333" s="118">
        <f ca="1">SUMIF($CN$9:$CN1333, $CN1333, $CL$9:$CL$9)</f>
        <v>258.0234374999967</v>
      </c>
      <c r="CP1333" s="140" t="str">
        <f ca="1">IFERROR(INDEX('Current Jobs'!$W$11:$W$510, MATCH($CN1333, 'Current Jobs'!$T$11:$T$510, 0)), "")</f>
        <v/>
      </c>
      <c r="CQ1333" s="17" t="str">
        <f t="shared" ca="1" si="218"/>
        <v/>
      </c>
      <c r="CR1333" s="17" t="str">
        <f t="shared" ca="1" si="220"/>
        <v/>
      </c>
      <c r="CS1333" s="17" t="str">
        <f t="shared" ca="1" si="224"/>
        <v/>
      </c>
      <c r="CT1333" s="17" t="str">
        <f t="shared" ca="1" si="225"/>
        <v/>
      </c>
      <c r="CV1333" s="118" t="str" cm="1">
        <f t="array" aca="1" ref="CV1333" ca="1">IF($CN1333&gt;$CV$6, "", IFERROR(INDEX($BO$4:$BV$4, $BN$4, MATCH($CK1333, $BO$8:$BV$8, 0)), 0))</f>
        <v/>
      </c>
      <c r="CX1333" s="118" t="str">
        <f t="shared" ca="1" si="222"/>
        <v/>
      </c>
    </row>
    <row r="1334" spans="88:102" hidden="1" x14ac:dyDescent="0.25">
      <c r="CJ1334" s="89">
        <f t="shared" ca="1" si="219"/>
        <v>45989</v>
      </c>
      <c r="CK1334" s="17" t="str">
        <f t="shared" ca="1" si="221"/>
        <v>Fri</v>
      </c>
      <c r="CL1334" s="118" cm="1">
        <f t="array" aca="1" ref="CL1334" ca="1">IFERROR(INDEX($BO$6:$BV$6, $BN$6, MATCH($CK1334, $BO$8:$BV$8, 0)), 0)</f>
        <v>0.28385416666666663</v>
      </c>
      <c r="CN1334" s="150">
        <f t="shared" ca="1" si="223"/>
        <v>5</v>
      </c>
      <c r="CO1334" s="118">
        <f ca="1">SUMIF($CN$9:$CN1334, $CN1334, $CL$9:$CL$9)</f>
        <v>258.30729166666339</v>
      </c>
      <c r="CP1334" s="140" t="str">
        <f ca="1">IFERROR(INDEX('Current Jobs'!$W$11:$W$510, MATCH($CN1334, 'Current Jobs'!$T$11:$T$510, 0)), "")</f>
        <v/>
      </c>
      <c r="CQ1334" s="17" t="str">
        <f t="shared" ca="1" si="218"/>
        <v/>
      </c>
      <c r="CR1334" s="17" t="str">
        <f t="shared" ca="1" si="220"/>
        <v/>
      </c>
      <c r="CS1334" s="17" t="str">
        <f t="shared" ca="1" si="224"/>
        <v/>
      </c>
      <c r="CT1334" s="17" t="str">
        <f t="shared" ca="1" si="225"/>
        <v/>
      </c>
      <c r="CV1334" s="118" t="str" cm="1">
        <f t="array" aca="1" ref="CV1334" ca="1">IF($CN1334&gt;$CV$6, "", IFERROR(INDEX($BO$4:$BV$4, $BN$4, MATCH($CK1334, $BO$8:$BV$8, 0)), 0))</f>
        <v/>
      </c>
      <c r="CX1334" s="118" t="str">
        <f t="shared" ca="1" si="222"/>
        <v/>
      </c>
    </row>
    <row r="1335" spans="88:102" hidden="1" x14ac:dyDescent="0.25">
      <c r="CJ1335" s="89">
        <f t="shared" ca="1" si="219"/>
        <v>45990</v>
      </c>
      <c r="CK1335" s="17" t="str">
        <f t="shared" ca="1" si="221"/>
        <v>Sat</v>
      </c>
      <c r="CL1335" s="118" cm="1">
        <f t="array" aca="1" ref="CL1335" ca="1">IFERROR(INDEX($BO$6:$BV$6, $BN$6, MATCH($CK1335, $BO$8:$BV$8, 0)), 0)</f>
        <v>0</v>
      </c>
      <c r="CN1335" s="150">
        <f t="shared" ca="1" si="223"/>
        <v>5</v>
      </c>
      <c r="CO1335" s="118">
        <f ca="1">SUMIF($CN$9:$CN1335, $CN1335, $CL$9:$CL$9)</f>
        <v>258.30729166666339</v>
      </c>
      <c r="CP1335" s="140" t="str">
        <f ca="1">IFERROR(INDEX('Current Jobs'!$W$11:$W$510, MATCH($CN1335, 'Current Jobs'!$T$11:$T$510, 0)), "")</f>
        <v/>
      </c>
      <c r="CQ1335" s="17" t="str">
        <f t="shared" ca="1" si="218"/>
        <v/>
      </c>
      <c r="CR1335" s="17" t="str">
        <f t="shared" ca="1" si="220"/>
        <v/>
      </c>
      <c r="CS1335" s="17" t="str">
        <f t="shared" ca="1" si="224"/>
        <v/>
      </c>
      <c r="CT1335" s="17" t="str">
        <f t="shared" ca="1" si="225"/>
        <v/>
      </c>
      <c r="CV1335" s="118" t="str" cm="1">
        <f t="array" aca="1" ref="CV1335" ca="1">IF($CN1335&gt;$CV$6, "", IFERROR(INDEX($BO$4:$BV$4, $BN$4, MATCH($CK1335, $BO$8:$BV$8, 0)), 0))</f>
        <v/>
      </c>
      <c r="CX1335" s="118" t="str">
        <f t="shared" ca="1" si="222"/>
        <v/>
      </c>
    </row>
    <row r="1336" spans="88:102" hidden="1" x14ac:dyDescent="0.25">
      <c r="CJ1336" s="89">
        <f t="shared" ca="1" si="219"/>
        <v>45991</v>
      </c>
      <c r="CK1336" s="17" t="str">
        <f t="shared" ca="1" si="221"/>
        <v>Sun</v>
      </c>
      <c r="CL1336" s="118" cm="1">
        <f t="array" aca="1" ref="CL1336" ca="1">IFERROR(INDEX($BO$6:$BV$6, $BN$6, MATCH($CK1336, $BO$8:$BV$8, 0)), 0)</f>
        <v>0</v>
      </c>
      <c r="CN1336" s="150">
        <f t="shared" ca="1" si="223"/>
        <v>5</v>
      </c>
      <c r="CO1336" s="118">
        <f ca="1">SUMIF($CN$9:$CN1336, $CN1336, $CL$9:$CL$9)</f>
        <v>258.30729166666339</v>
      </c>
      <c r="CP1336" s="140" t="str">
        <f ca="1">IFERROR(INDEX('Current Jobs'!$W$11:$W$510, MATCH($CN1336, 'Current Jobs'!$T$11:$T$510, 0)), "")</f>
        <v/>
      </c>
      <c r="CQ1336" s="17" t="str">
        <f t="shared" ca="1" si="218"/>
        <v/>
      </c>
      <c r="CR1336" s="17" t="str">
        <f t="shared" ca="1" si="220"/>
        <v/>
      </c>
      <c r="CS1336" s="17" t="str">
        <f t="shared" ca="1" si="224"/>
        <v/>
      </c>
      <c r="CT1336" s="17" t="str">
        <f t="shared" ca="1" si="225"/>
        <v/>
      </c>
      <c r="CV1336" s="118" t="str" cm="1">
        <f t="array" aca="1" ref="CV1336" ca="1">IF($CN1336&gt;$CV$6, "", IFERROR(INDEX($BO$4:$BV$4, $BN$4, MATCH($CK1336, $BO$8:$BV$8, 0)), 0))</f>
        <v/>
      </c>
      <c r="CX1336" s="118" t="str">
        <f t="shared" ca="1" si="222"/>
        <v/>
      </c>
    </row>
    <row r="1337" spans="88:102" hidden="1" x14ac:dyDescent="0.25">
      <c r="CJ1337" s="89">
        <f t="shared" ca="1" si="219"/>
        <v>45992</v>
      </c>
      <c r="CK1337" s="17" t="str">
        <f t="shared" ca="1" si="221"/>
        <v>Mon</v>
      </c>
      <c r="CL1337" s="118" cm="1">
        <f t="array" aca="1" ref="CL1337" ca="1">IFERROR(INDEX($BO$6:$BV$6, $BN$6, MATCH($CK1337, $BO$8:$BV$8, 0)), 0)</f>
        <v>0.28385416666666663</v>
      </c>
      <c r="CN1337" s="150">
        <f t="shared" ca="1" si="223"/>
        <v>5</v>
      </c>
      <c r="CO1337" s="118">
        <f ca="1">SUMIF($CN$9:$CN1337, $CN1337, $CL$9:$CL$9)</f>
        <v>258.59114583333007</v>
      </c>
      <c r="CP1337" s="140" t="str">
        <f ca="1">IFERROR(INDEX('Current Jobs'!$W$11:$W$510, MATCH($CN1337, 'Current Jobs'!$T$11:$T$510, 0)), "")</f>
        <v/>
      </c>
      <c r="CQ1337" s="17" t="str">
        <f t="shared" ca="1" si="218"/>
        <v/>
      </c>
      <c r="CR1337" s="17" t="str">
        <f t="shared" ca="1" si="220"/>
        <v/>
      </c>
      <c r="CS1337" s="17" t="str">
        <f t="shared" ca="1" si="224"/>
        <v/>
      </c>
      <c r="CT1337" s="17" t="str">
        <f t="shared" ca="1" si="225"/>
        <v/>
      </c>
      <c r="CV1337" s="118" t="str" cm="1">
        <f t="array" aca="1" ref="CV1337" ca="1">IF($CN1337&gt;$CV$6, "", IFERROR(INDEX($BO$4:$BV$4, $BN$4, MATCH($CK1337, $BO$8:$BV$8, 0)), 0))</f>
        <v/>
      </c>
      <c r="CX1337" s="118" t="str">
        <f t="shared" ca="1" si="222"/>
        <v/>
      </c>
    </row>
    <row r="1338" spans="88:102" hidden="1" x14ac:dyDescent="0.25">
      <c r="CJ1338" s="89">
        <f t="shared" ca="1" si="219"/>
        <v>45993</v>
      </c>
      <c r="CK1338" s="17" t="str">
        <f t="shared" ca="1" si="221"/>
        <v>Tue</v>
      </c>
      <c r="CL1338" s="118" cm="1">
        <f t="array" aca="1" ref="CL1338" ca="1">IFERROR(INDEX($BO$6:$BV$6, $BN$6, MATCH($CK1338, $BO$8:$BV$8, 0)), 0)</f>
        <v>0.28385416666666663</v>
      </c>
      <c r="CN1338" s="150">
        <f t="shared" ca="1" si="223"/>
        <v>5</v>
      </c>
      <c r="CO1338" s="118">
        <f ca="1">SUMIF($CN$9:$CN1338, $CN1338, $CL$9:$CL$9)</f>
        <v>258.87499999999676</v>
      </c>
      <c r="CP1338" s="140" t="str">
        <f ca="1">IFERROR(INDEX('Current Jobs'!$W$11:$W$510, MATCH($CN1338, 'Current Jobs'!$T$11:$T$510, 0)), "")</f>
        <v/>
      </c>
      <c r="CQ1338" s="17" t="str">
        <f t="shared" ca="1" si="218"/>
        <v/>
      </c>
      <c r="CR1338" s="17" t="str">
        <f t="shared" ca="1" si="220"/>
        <v/>
      </c>
      <c r="CS1338" s="17" t="str">
        <f t="shared" ca="1" si="224"/>
        <v/>
      </c>
      <c r="CT1338" s="17" t="str">
        <f t="shared" ca="1" si="225"/>
        <v/>
      </c>
      <c r="CV1338" s="118" t="str" cm="1">
        <f t="array" aca="1" ref="CV1338" ca="1">IF($CN1338&gt;$CV$6, "", IFERROR(INDEX($BO$4:$BV$4, $BN$4, MATCH($CK1338, $BO$8:$BV$8, 0)), 0))</f>
        <v/>
      </c>
      <c r="CX1338" s="118" t="str">
        <f t="shared" ca="1" si="222"/>
        <v/>
      </c>
    </row>
    <row r="1339" spans="88:102" hidden="1" x14ac:dyDescent="0.25">
      <c r="CJ1339" s="89">
        <f t="shared" ca="1" si="219"/>
        <v>45994</v>
      </c>
      <c r="CK1339" s="17" t="str">
        <f t="shared" ca="1" si="221"/>
        <v>Wed</v>
      </c>
      <c r="CL1339" s="118" cm="1">
        <f t="array" aca="1" ref="CL1339" ca="1">IFERROR(INDEX($BO$6:$BV$6, $BN$6, MATCH($CK1339, $BO$8:$BV$8, 0)), 0)</f>
        <v>0.28385416666666663</v>
      </c>
      <c r="CN1339" s="150">
        <f t="shared" ca="1" si="223"/>
        <v>5</v>
      </c>
      <c r="CO1339" s="118">
        <f ca="1">SUMIF($CN$9:$CN1339, $CN1339, $CL$9:$CL$9)</f>
        <v>259.15885416666345</v>
      </c>
      <c r="CP1339" s="140" t="str">
        <f ca="1">IFERROR(INDEX('Current Jobs'!$W$11:$W$510, MATCH($CN1339, 'Current Jobs'!$T$11:$T$510, 0)), "")</f>
        <v/>
      </c>
      <c r="CQ1339" s="17" t="str">
        <f t="shared" ca="1" si="218"/>
        <v/>
      </c>
      <c r="CR1339" s="17" t="str">
        <f t="shared" ca="1" si="220"/>
        <v/>
      </c>
      <c r="CS1339" s="17" t="str">
        <f t="shared" ca="1" si="224"/>
        <v/>
      </c>
      <c r="CT1339" s="17" t="str">
        <f t="shared" ca="1" si="225"/>
        <v/>
      </c>
      <c r="CV1339" s="118" t="str" cm="1">
        <f t="array" aca="1" ref="CV1339" ca="1">IF($CN1339&gt;$CV$6, "", IFERROR(INDEX($BO$4:$BV$4, $BN$4, MATCH($CK1339, $BO$8:$BV$8, 0)), 0))</f>
        <v/>
      </c>
      <c r="CX1339" s="118" t="str">
        <f t="shared" ca="1" si="222"/>
        <v/>
      </c>
    </row>
    <row r="1340" spans="88:102" hidden="1" x14ac:dyDescent="0.25">
      <c r="CJ1340" s="89">
        <f t="shared" ca="1" si="219"/>
        <v>45995</v>
      </c>
      <c r="CK1340" s="17" t="str">
        <f t="shared" ca="1" si="221"/>
        <v>Thu</v>
      </c>
      <c r="CL1340" s="118" cm="1">
        <f t="array" aca="1" ref="CL1340" ca="1">IFERROR(INDEX($BO$6:$BV$6, $BN$6, MATCH($CK1340, $BO$8:$BV$8, 0)), 0)</f>
        <v>0.28385416666666663</v>
      </c>
      <c r="CN1340" s="150">
        <f t="shared" ca="1" si="223"/>
        <v>5</v>
      </c>
      <c r="CO1340" s="118">
        <f ca="1">SUMIF($CN$9:$CN1340, $CN1340, $CL$9:$CL$9)</f>
        <v>259.44270833333013</v>
      </c>
      <c r="CP1340" s="140" t="str">
        <f ca="1">IFERROR(INDEX('Current Jobs'!$W$11:$W$510, MATCH($CN1340, 'Current Jobs'!$T$11:$T$510, 0)), "")</f>
        <v/>
      </c>
      <c r="CQ1340" s="17" t="str">
        <f t="shared" ca="1" si="218"/>
        <v/>
      </c>
      <c r="CR1340" s="17" t="str">
        <f t="shared" ca="1" si="220"/>
        <v/>
      </c>
      <c r="CS1340" s="17" t="str">
        <f t="shared" ca="1" si="224"/>
        <v/>
      </c>
      <c r="CT1340" s="17" t="str">
        <f t="shared" ca="1" si="225"/>
        <v/>
      </c>
      <c r="CV1340" s="118" t="str" cm="1">
        <f t="array" aca="1" ref="CV1340" ca="1">IF($CN1340&gt;$CV$6, "", IFERROR(INDEX($BO$4:$BV$4, $BN$4, MATCH($CK1340, $BO$8:$BV$8, 0)), 0))</f>
        <v/>
      </c>
      <c r="CX1340" s="118" t="str">
        <f t="shared" ca="1" si="222"/>
        <v/>
      </c>
    </row>
    <row r="1341" spans="88:102" hidden="1" x14ac:dyDescent="0.25">
      <c r="CJ1341" s="89">
        <f t="shared" ca="1" si="219"/>
        <v>45996</v>
      </c>
      <c r="CK1341" s="17" t="str">
        <f t="shared" ca="1" si="221"/>
        <v>Fri</v>
      </c>
      <c r="CL1341" s="118" cm="1">
        <f t="array" aca="1" ref="CL1341" ca="1">IFERROR(INDEX($BO$6:$BV$6, $BN$6, MATCH($CK1341, $BO$8:$BV$8, 0)), 0)</f>
        <v>0.28385416666666663</v>
      </c>
      <c r="CN1341" s="150">
        <f t="shared" ca="1" si="223"/>
        <v>5</v>
      </c>
      <c r="CO1341" s="118">
        <f ca="1">SUMIF($CN$9:$CN1341, $CN1341, $CL$9:$CL$9)</f>
        <v>259.72656249999682</v>
      </c>
      <c r="CP1341" s="140" t="str">
        <f ca="1">IFERROR(INDEX('Current Jobs'!$W$11:$W$510, MATCH($CN1341, 'Current Jobs'!$T$11:$T$510, 0)), "")</f>
        <v/>
      </c>
      <c r="CQ1341" s="17" t="str">
        <f t="shared" ca="1" si="218"/>
        <v/>
      </c>
      <c r="CR1341" s="17" t="str">
        <f t="shared" ca="1" si="220"/>
        <v/>
      </c>
      <c r="CS1341" s="17" t="str">
        <f t="shared" ca="1" si="224"/>
        <v/>
      </c>
      <c r="CT1341" s="17" t="str">
        <f t="shared" ca="1" si="225"/>
        <v/>
      </c>
      <c r="CV1341" s="118" t="str" cm="1">
        <f t="array" aca="1" ref="CV1341" ca="1">IF($CN1341&gt;$CV$6, "", IFERROR(INDEX($BO$4:$BV$4, $BN$4, MATCH($CK1341, $BO$8:$BV$8, 0)), 0))</f>
        <v/>
      </c>
      <c r="CX1341" s="118" t="str">
        <f t="shared" ca="1" si="222"/>
        <v/>
      </c>
    </row>
    <row r="1342" spans="88:102" hidden="1" x14ac:dyDescent="0.25">
      <c r="CJ1342" s="89">
        <f t="shared" ca="1" si="219"/>
        <v>45997</v>
      </c>
      <c r="CK1342" s="17" t="str">
        <f t="shared" ca="1" si="221"/>
        <v>Sat</v>
      </c>
      <c r="CL1342" s="118" cm="1">
        <f t="array" aca="1" ref="CL1342" ca="1">IFERROR(INDEX($BO$6:$BV$6, $BN$6, MATCH($CK1342, $BO$8:$BV$8, 0)), 0)</f>
        <v>0</v>
      </c>
      <c r="CN1342" s="150">
        <f t="shared" ca="1" si="223"/>
        <v>5</v>
      </c>
      <c r="CO1342" s="118">
        <f ca="1">SUMIF($CN$9:$CN1342, $CN1342, $CL$9:$CL$9)</f>
        <v>259.72656249999682</v>
      </c>
      <c r="CP1342" s="140" t="str">
        <f ca="1">IFERROR(INDEX('Current Jobs'!$W$11:$W$510, MATCH($CN1342, 'Current Jobs'!$T$11:$T$510, 0)), "")</f>
        <v/>
      </c>
      <c r="CQ1342" s="17" t="str">
        <f t="shared" ca="1" si="218"/>
        <v/>
      </c>
      <c r="CR1342" s="17" t="str">
        <f t="shared" ca="1" si="220"/>
        <v/>
      </c>
      <c r="CS1342" s="17" t="str">
        <f t="shared" ca="1" si="224"/>
        <v/>
      </c>
      <c r="CT1342" s="17" t="str">
        <f t="shared" ca="1" si="225"/>
        <v/>
      </c>
      <c r="CV1342" s="118" t="str" cm="1">
        <f t="array" aca="1" ref="CV1342" ca="1">IF($CN1342&gt;$CV$6, "", IFERROR(INDEX($BO$4:$BV$4, $BN$4, MATCH($CK1342, $BO$8:$BV$8, 0)), 0))</f>
        <v/>
      </c>
      <c r="CX1342" s="118" t="str">
        <f t="shared" ca="1" si="222"/>
        <v/>
      </c>
    </row>
    <row r="1343" spans="88:102" hidden="1" x14ac:dyDescent="0.25">
      <c r="CJ1343" s="89">
        <f t="shared" ca="1" si="219"/>
        <v>45998</v>
      </c>
      <c r="CK1343" s="17" t="str">
        <f t="shared" ca="1" si="221"/>
        <v>Sun</v>
      </c>
      <c r="CL1343" s="118" cm="1">
        <f t="array" aca="1" ref="CL1343" ca="1">IFERROR(INDEX($BO$6:$BV$6, $BN$6, MATCH($CK1343, $BO$8:$BV$8, 0)), 0)</f>
        <v>0</v>
      </c>
      <c r="CN1343" s="150">
        <f t="shared" ca="1" si="223"/>
        <v>5</v>
      </c>
      <c r="CO1343" s="118">
        <f ca="1">SUMIF($CN$9:$CN1343, $CN1343, $CL$9:$CL$9)</f>
        <v>259.72656249999682</v>
      </c>
      <c r="CP1343" s="140" t="str">
        <f ca="1">IFERROR(INDEX('Current Jobs'!$W$11:$W$510, MATCH($CN1343, 'Current Jobs'!$T$11:$T$510, 0)), "")</f>
        <v/>
      </c>
      <c r="CQ1343" s="17" t="str">
        <f t="shared" ca="1" si="218"/>
        <v/>
      </c>
      <c r="CR1343" s="17" t="str">
        <f t="shared" ca="1" si="220"/>
        <v/>
      </c>
      <c r="CS1343" s="17" t="str">
        <f t="shared" ca="1" si="224"/>
        <v/>
      </c>
      <c r="CT1343" s="17" t="str">
        <f t="shared" ca="1" si="225"/>
        <v/>
      </c>
      <c r="CV1343" s="118" t="str" cm="1">
        <f t="array" aca="1" ref="CV1343" ca="1">IF($CN1343&gt;$CV$6, "", IFERROR(INDEX($BO$4:$BV$4, $BN$4, MATCH($CK1343, $BO$8:$BV$8, 0)), 0))</f>
        <v/>
      </c>
      <c r="CX1343" s="118" t="str">
        <f t="shared" ca="1" si="222"/>
        <v/>
      </c>
    </row>
    <row r="1344" spans="88:102" hidden="1" x14ac:dyDescent="0.25">
      <c r="CJ1344" s="89">
        <f t="shared" ca="1" si="219"/>
        <v>45999</v>
      </c>
      <c r="CK1344" s="17" t="str">
        <f t="shared" ca="1" si="221"/>
        <v>Mon</v>
      </c>
      <c r="CL1344" s="118" cm="1">
        <f t="array" aca="1" ref="CL1344" ca="1">IFERROR(INDEX($BO$6:$BV$6, $BN$6, MATCH($CK1344, $BO$8:$BV$8, 0)), 0)</f>
        <v>0.28385416666666663</v>
      </c>
      <c r="CN1344" s="150">
        <f t="shared" ca="1" si="223"/>
        <v>5</v>
      </c>
      <c r="CO1344" s="118">
        <f ca="1">SUMIF($CN$9:$CN1344, $CN1344, $CL$9:$CL$9)</f>
        <v>260.0104166666635</v>
      </c>
      <c r="CP1344" s="140" t="str">
        <f ca="1">IFERROR(INDEX('Current Jobs'!$W$11:$W$510, MATCH($CN1344, 'Current Jobs'!$T$11:$T$510, 0)), "")</f>
        <v/>
      </c>
      <c r="CQ1344" s="17" t="str">
        <f t="shared" ca="1" si="218"/>
        <v/>
      </c>
      <c r="CR1344" s="17" t="str">
        <f t="shared" ca="1" si="220"/>
        <v/>
      </c>
      <c r="CS1344" s="17" t="str">
        <f t="shared" ca="1" si="224"/>
        <v/>
      </c>
      <c r="CT1344" s="17" t="str">
        <f t="shared" ca="1" si="225"/>
        <v/>
      </c>
      <c r="CV1344" s="118" t="str" cm="1">
        <f t="array" aca="1" ref="CV1344" ca="1">IF($CN1344&gt;$CV$6, "", IFERROR(INDEX($BO$4:$BV$4, $BN$4, MATCH($CK1344, $BO$8:$BV$8, 0)), 0))</f>
        <v/>
      </c>
      <c r="CX1344" s="118" t="str">
        <f t="shared" ca="1" si="222"/>
        <v/>
      </c>
    </row>
    <row r="1345" spans="88:102" hidden="1" x14ac:dyDescent="0.25">
      <c r="CJ1345" s="89">
        <f t="shared" ca="1" si="219"/>
        <v>46000</v>
      </c>
      <c r="CK1345" s="17" t="str">
        <f t="shared" ca="1" si="221"/>
        <v>Tue</v>
      </c>
      <c r="CL1345" s="118" cm="1">
        <f t="array" aca="1" ref="CL1345" ca="1">IFERROR(INDEX($BO$6:$BV$6, $BN$6, MATCH($CK1345, $BO$8:$BV$8, 0)), 0)</f>
        <v>0.28385416666666663</v>
      </c>
      <c r="CN1345" s="150">
        <f t="shared" ca="1" si="223"/>
        <v>5</v>
      </c>
      <c r="CO1345" s="118">
        <f ca="1">SUMIF($CN$9:$CN1345, $CN1345, $CL$9:$CL$9)</f>
        <v>260.29427083333019</v>
      </c>
      <c r="CP1345" s="140" t="str">
        <f ca="1">IFERROR(INDEX('Current Jobs'!$W$11:$W$510, MATCH($CN1345, 'Current Jobs'!$T$11:$T$510, 0)), "")</f>
        <v/>
      </c>
      <c r="CQ1345" s="17" t="str">
        <f t="shared" ca="1" si="218"/>
        <v/>
      </c>
      <c r="CR1345" s="17" t="str">
        <f t="shared" ca="1" si="220"/>
        <v/>
      </c>
      <c r="CS1345" s="17" t="str">
        <f t="shared" ca="1" si="224"/>
        <v/>
      </c>
      <c r="CT1345" s="17" t="str">
        <f t="shared" ca="1" si="225"/>
        <v/>
      </c>
      <c r="CV1345" s="118" t="str" cm="1">
        <f t="array" aca="1" ref="CV1345" ca="1">IF($CN1345&gt;$CV$6, "", IFERROR(INDEX($BO$4:$BV$4, $BN$4, MATCH($CK1345, $BO$8:$BV$8, 0)), 0))</f>
        <v/>
      </c>
      <c r="CX1345" s="118" t="str">
        <f t="shared" ca="1" si="222"/>
        <v/>
      </c>
    </row>
    <row r="1346" spans="88:102" hidden="1" x14ac:dyDescent="0.25">
      <c r="CJ1346" s="89">
        <f t="shared" ca="1" si="219"/>
        <v>46001</v>
      </c>
      <c r="CK1346" s="17" t="str">
        <f t="shared" ca="1" si="221"/>
        <v>Wed</v>
      </c>
      <c r="CL1346" s="118" cm="1">
        <f t="array" aca="1" ref="CL1346" ca="1">IFERROR(INDEX($BO$6:$BV$6, $BN$6, MATCH($CK1346, $BO$8:$BV$8, 0)), 0)</f>
        <v>0.28385416666666663</v>
      </c>
      <c r="CN1346" s="150">
        <f t="shared" ca="1" si="223"/>
        <v>5</v>
      </c>
      <c r="CO1346" s="118">
        <f ca="1">SUMIF($CN$9:$CN1346, $CN1346, $CL$9:$CL$9)</f>
        <v>260.57812499999687</v>
      </c>
      <c r="CP1346" s="140" t="str">
        <f ca="1">IFERROR(INDEX('Current Jobs'!$W$11:$W$510, MATCH($CN1346, 'Current Jobs'!$T$11:$T$510, 0)), "")</f>
        <v/>
      </c>
      <c r="CQ1346" s="17" t="str">
        <f t="shared" ca="1" si="218"/>
        <v/>
      </c>
      <c r="CR1346" s="17" t="str">
        <f t="shared" ca="1" si="220"/>
        <v/>
      </c>
      <c r="CS1346" s="17" t="str">
        <f t="shared" ca="1" si="224"/>
        <v/>
      </c>
      <c r="CT1346" s="17" t="str">
        <f t="shared" ca="1" si="225"/>
        <v/>
      </c>
      <c r="CV1346" s="118" t="str" cm="1">
        <f t="array" aca="1" ref="CV1346" ca="1">IF($CN1346&gt;$CV$6, "", IFERROR(INDEX($BO$4:$BV$4, $BN$4, MATCH($CK1346, $BO$8:$BV$8, 0)), 0))</f>
        <v/>
      </c>
      <c r="CX1346" s="118" t="str">
        <f t="shared" ca="1" si="222"/>
        <v/>
      </c>
    </row>
    <row r="1347" spans="88:102" hidden="1" x14ac:dyDescent="0.25">
      <c r="CJ1347" s="89">
        <f t="shared" ca="1" si="219"/>
        <v>46002</v>
      </c>
      <c r="CK1347" s="17" t="str">
        <f t="shared" ca="1" si="221"/>
        <v>Thu</v>
      </c>
      <c r="CL1347" s="118" cm="1">
        <f t="array" aca="1" ref="CL1347" ca="1">IFERROR(INDEX($BO$6:$BV$6, $BN$6, MATCH($CK1347, $BO$8:$BV$8, 0)), 0)</f>
        <v>0.28385416666666663</v>
      </c>
      <c r="CN1347" s="150">
        <f t="shared" ca="1" si="223"/>
        <v>5</v>
      </c>
      <c r="CO1347" s="118">
        <f ca="1">SUMIF($CN$9:$CN1347, $CN1347, $CL$9:$CL$9)</f>
        <v>260.86197916666356</v>
      </c>
      <c r="CP1347" s="140" t="str">
        <f ca="1">IFERROR(INDEX('Current Jobs'!$W$11:$W$510, MATCH($CN1347, 'Current Jobs'!$T$11:$T$510, 0)), "")</f>
        <v/>
      </c>
      <c r="CQ1347" s="17" t="str">
        <f t="shared" ca="1" si="218"/>
        <v/>
      </c>
      <c r="CR1347" s="17" t="str">
        <f t="shared" ca="1" si="220"/>
        <v/>
      </c>
      <c r="CS1347" s="17" t="str">
        <f t="shared" ca="1" si="224"/>
        <v/>
      </c>
      <c r="CT1347" s="17" t="str">
        <f t="shared" ca="1" si="225"/>
        <v/>
      </c>
      <c r="CV1347" s="118" t="str" cm="1">
        <f t="array" aca="1" ref="CV1347" ca="1">IF($CN1347&gt;$CV$6, "", IFERROR(INDEX($BO$4:$BV$4, $BN$4, MATCH($CK1347, $BO$8:$BV$8, 0)), 0))</f>
        <v/>
      </c>
      <c r="CX1347" s="118" t="str">
        <f t="shared" ca="1" si="222"/>
        <v/>
      </c>
    </row>
    <row r="1348" spans="88:102" hidden="1" x14ac:dyDescent="0.25">
      <c r="CJ1348" s="89">
        <f t="shared" ca="1" si="219"/>
        <v>46003</v>
      </c>
      <c r="CK1348" s="17" t="str">
        <f t="shared" ca="1" si="221"/>
        <v>Fri</v>
      </c>
      <c r="CL1348" s="118" cm="1">
        <f t="array" aca="1" ref="CL1348" ca="1">IFERROR(INDEX($BO$6:$BV$6, $BN$6, MATCH($CK1348, $BO$8:$BV$8, 0)), 0)</f>
        <v>0.28385416666666663</v>
      </c>
      <c r="CN1348" s="150">
        <f t="shared" ca="1" si="223"/>
        <v>5</v>
      </c>
      <c r="CO1348" s="118">
        <f ca="1">SUMIF($CN$9:$CN1348, $CN1348, $CL$9:$CL$9)</f>
        <v>261.14583333333024</v>
      </c>
      <c r="CP1348" s="140" t="str">
        <f ca="1">IFERROR(INDEX('Current Jobs'!$W$11:$W$510, MATCH($CN1348, 'Current Jobs'!$T$11:$T$510, 0)), "")</f>
        <v/>
      </c>
      <c r="CQ1348" s="17" t="str">
        <f t="shared" ca="1" si="218"/>
        <v/>
      </c>
      <c r="CR1348" s="17" t="str">
        <f t="shared" ca="1" si="220"/>
        <v/>
      </c>
      <c r="CS1348" s="17" t="str">
        <f t="shared" ca="1" si="224"/>
        <v/>
      </c>
      <c r="CT1348" s="17" t="str">
        <f t="shared" ca="1" si="225"/>
        <v/>
      </c>
      <c r="CV1348" s="118" t="str" cm="1">
        <f t="array" aca="1" ref="CV1348" ca="1">IF($CN1348&gt;$CV$6, "", IFERROR(INDEX($BO$4:$BV$4, $BN$4, MATCH($CK1348, $BO$8:$BV$8, 0)), 0))</f>
        <v/>
      </c>
      <c r="CX1348" s="118" t="str">
        <f t="shared" ca="1" si="222"/>
        <v/>
      </c>
    </row>
    <row r="1349" spans="88:102" hidden="1" x14ac:dyDescent="0.25">
      <c r="CJ1349" s="89">
        <f t="shared" ca="1" si="219"/>
        <v>46004</v>
      </c>
      <c r="CK1349" s="17" t="str">
        <f t="shared" ca="1" si="221"/>
        <v>Sat</v>
      </c>
      <c r="CL1349" s="118" cm="1">
        <f t="array" aca="1" ref="CL1349" ca="1">IFERROR(INDEX($BO$6:$BV$6, $BN$6, MATCH($CK1349, $BO$8:$BV$8, 0)), 0)</f>
        <v>0</v>
      </c>
      <c r="CN1349" s="150">
        <f t="shared" ca="1" si="223"/>
        <v>5</v>
      </c>
      <c r="CO1349" s="118">
        <f ca="1">SUMIF($CN$9:$CN1349, $CN1349, $CL$9:$CL$9)</f>
        <v>261.14583333333024</v>
      </c>
      <c r="CP1349" s="140" t="str">
        <f ca="1">IFERROR(INDEX('Current Jobs'!$W$11:$W$510, MATCH($CN1349, 'Current Jobs'!$T$11:$T$510, 0)), "")</f>
        <v/>
      </c>
      <c r="CQ1349" s="17" t="str">
        <f t="shared" ca="1" si="218"/>
        <v/>
      </c>
      <c r="CR1349" s="17" t="str">
        <f t="shared" ca="1" si="220"/>
        <v/>
      </c>
      <c r="CS1349" s="17" t="str">
        <f t="shared" ca="1" si="224"/>
        <v/>
      </c>
      <c r="CT1349" s="17" t="str">
        <f t="shared" ca="1" si="225"/>
        <v/>
      </c>
      <c r="CV1349" s="118" t="str" cm="1">
        <f t="array" aca="1" ref="CV1349" ca="1">IF($CN1349&gt;$CV$6, "", IFERROR(INDEX($BO$4:$BV$4, $BN$4, MATCH($CK1349, $BO$8:$BV$8, 0)), 0))</f>
        <v/>
      </c>
      <c r="CX1349" s="118" t="str">
        <f t="shared" ca="1" si="222"/>
        <v/>
      </c>
    </row>
    <row r="1350" spans="88:102" hidden="1" x14ac:dyDescent="0.25">
      <c r="CJ1350" s="89">
        <f t="shared" ca="1" si="219"/>
        <v>46005</v>
      </c>
      <c r="CK1350" s="17" t="str">
        <f t="shared" ca="1" si="221"/>
        <v>Sun</v>
      </c>
      <c r="CL1350" s="118" cm="1">
        <f t="array" aca="1" ref="CL1350" ca="1">IFERROR(INDEX($BO$6:$BV$6, $BN$6, MATCH($CK1350, $BO$8:$BV$8, 0)), 0)</f>
        <v>0</v>
      </c>
      <c r="CN1350" s="150">
        <f t="shared" ca="1" si="223"/>
        <v>5</v>
      </c>
      <c r="CO1350" s="118">
        <f ca="1">SUMIF($CN$9:$CN1350, $CN1350, $CL$9:$CL$9)</f>
        <v>261.14583333333024</v>
      </c>
      <c r="CP1350" s="140" t="str">
        <f ca="1">IFERROR(INDEX('Current Jobs'!$W$11:$W$510, MATCH($CN1350, 'Current Jobs'!$T$11:$T$510, 0)), "")</f>
        <v/>
      </c>
      <c r="CQ1350" s="17" t="str">
        <f t="shared" ca="1" si="218"/>
        <v/>
      </c>
      <c r="CR1350" s="17" t="str">
        <f t="shared" ca="1" si="220"/>
        <v/>
      </c>
      <c r="CS1350" s="17" t="str">
        <f t="shared" ca="1" si="224"/>
        <v/>
      </c>
      <c r="CT1350" s="17" t="str">
        <f t="shared" ca="1" si="225"/>
        <v/>
      </c>
      <c r="CV1350" s="118" t="str" cm="1">
        <f t="array" aca="1" ref="CV1350" ca="1">IF($CN1350&gt;$CV$6, "", IFERROR(INDEX($BO$4:$BV$4, $BN$4, MATCH($CK1350, $BO$8:$BV$8, 0)), 0))</f>
        <v/>
      </c>
      <c r="CX1350" s="118" t="str">
        <f t="shared" ca="1" si="222"/>
        <v/>
      </c>
    </row>
    <row r="1351" spans="88:102" hidden="1" x14ac:dyDescent="0.25">
      <c r="CJ1351" s="89">
        <f t="shared" ca="1" si="219"/>
        <v>46006</v>
      </c>
      <c r="CK1351" s="17" t="str">
        <f t="shared" ca="1" si="221"/>
        <v>Mon</v>
      </c>
      <c r="CL1351" s="118" cm="1">
        <f t="array" aca="1" ref="CL1351" ca="1">IFERROR(INDEX($BO$6:$BV$6, $BN$6, MATCH($CK1351, $BO$8:$BV$8, 0)), 0)</f>
        <v>0.28385416666666663</v>
      </c>
      <c r="CN1351" s="150">
        <f t="shared" ca="1" si="223"/>
        <v>5</v>
      </c>
      <c r="CO1351" s="118">
        <f ca="1">SUMIF($CN$9:$CN1351, $CN1351, $CL$9:$CL$9)</f>
        <v>261.42968749999693</v>
      </c>
      <c r="CP1351" s="140" t="str">
        <f ca="1">IFERROR(INDEX('Current Jobs'!$W$11:$W$510, MATCH($CN1351, 'Current Jobs'!$T$11:$T$510, 0)), "")</f>
        <v/>
      </c>
      <c r="CQ1351" s="17" t="str">
        <f t="shared" ref="CQ1351:CQ1414" ca="1" si="226">IF($CN1351&gt;$CN1350, $CQ$8, "")</f>
        <v/>
      </c>
      <c r="CR1351" s="17" t="str">
        <f t="shared" ca="1" si="220"/>
        <v/>
      </c>
      <c r="CS1351" s="17" t="str">
        <f t="shared" ca="1" si="224"/>
        <v/>
      </c>
      <c r="CT1351" s="17" t="str">
        <f t="shared" ca="1" si="225"/>
        <v/>
      </c>
      <c r="CV1351" s="118" t="str" cm="1">
        <f t="array" aca="1" ref="CV1351" ca="1">IF($CN1351&gt;$CV$6, "", IFERROR(INDEX($BO$4:$BV$4, $BN$4, MATCH($CK1351, $BO$8:$BV$8, 0)), 0))</f>
        <v/>
      </c>
      <c r="CX1351" s="118" t="str">
        <f t="shared" ca="1" si="222"/>
        <v/>
      </c>
    </row>
    <row r="1352" spans="88:102" hidden="1" x14ac:dyDescent="0.25">
      <c r="CJ1352" s="89">
        <f t="shared" ref="CJ1352:CJ1415" ca="1" si="227">CJ1351+1</f>
        <v>46007</v>
      </c>
      <c r="CK1352" s="17" t="str">
        <f t="shared" ca="1" si="221"/>
        <v>Tue</v>
      </c>
      <c r="CL1352" s="118" cm="1">
        <f t="array" aca="1" ref="CL1352" ca="1">IFERROR(INDEX($BO$6:$BV$6, $BN$6, MATCH($CK1352, $BO$8:$BV$8, 0)), 0)</f>
        <v>0.28385416666666663</v>
      </c>
      <c r="CN1352" s="150">
        <f t="shared" ca="1" si="223"/>
        <v>5</v>
      </c>
      <c r="CO1352" s="118">
        <f ca="1">SUMIF($CN$9:$CN1352, $CN1352, $CL$9:$CL$9)</f>
        <v>261.71354166666362</v>
      </c>
      <c r="CP1352" s="140" t="str">
        <f ca="1">IFERROR(INDEX('Current Jobs'!$W$11:$W$510, MATCH($CN1352, 'Current Jobs'!$T$11:$T$510, 0)), "")</f>
        <v/>
      </c>
      <c r="CQ1352" s="17" t="str">
        <f t="shared" ca="1" si="226"/>
        <v/>
      </c>
      <c r="CR1352" s="17" t="str">
        <f t="shared" ca="1" si="220"/>
        <v/>
      </c>
      <c r="CS1352" s="17" t="str">
        <f t="shared" ca="1" si="224"/>
        <v/>
      </c>
      <c r="CT1352" s="17" t="str">
        <f t="shared" ca="1" si="225"/>
        <v/>
      </c>
      <c r="CV1352" s="118" t="str" cm="1">
        <f t="array" aca="1" ref="CV1352" ca="1">IF($CN1352&gt;$CV$6, "", IFERROR(INDEX($BO$4:$BV$4, $BN$4, MATCH($CK1352, $BO$8:$BV$8, 0)), 0))</f>
        <v/>
      </c>
      <c r="CX1352" s="118" t="str">
        <f t="shared" ca="1" si="222"/>
        <v/>
      </c>
    </row>
    <row r="1353" spans="88:102" hidden="1" x14ac:dyDescent="0.25">
      <c r="CJ1353" s="89">
        <f t="shared" ca="1" si="227"/>
        <v>46008</v>
      </c>
      <c r="CK1353" s="17" t="str">
        <f t="shared" ref="CK1353:CK1416" ca="1" si="228">IF(COUNTIF($U$9:$U$32, $CJ1353)&gt;0, $CK$2, IF(COUNTIF($BX$50:$BX$89, $CJ1353)&gt;0, $BV$8, TEXT($CJ1353, "ddd")))</f>
        <v>Wed</v>
      </c>
      <c r="CL1353" s="118" cm="1">
        <f t="array" aca="1" ref="CL1353" ca="1">IFERROR(INDEX($BO$6:$BV$6, $BN$6, MATCH($CK1353, $BO$8:$BV$8, 0)), 0)</f>
        <v>0.28385416666666663</v>
      </c>
      <c r="CN1353" s="150">
        <f t="shared" ca="1" si="223"/>
        <v>5</v>
      </c>
      <c r="CO1353" s="118">
        <f ca="1">SUMIF($CN$9:$CN1353, $CN1353, $CL$9:$CL$9)</f>
        <v>261.9973958333303</v>
      </c>
      <c r="CP1353" s="140" t="str">
        <f ca="1">IFERROR(INDEX('Current Jobs'!$W$11:$W$510, MATCH($CN1353, 'Current Jobs'!$T$11:$T$510, 0)), "")</f>
        <v/>
      </c>
      <c r="CQ1353" s="17" t="str">
        <f t="shared" ca="1" si="226"/>
        <v/>
      </c>
      <c r="CR1353" s="17" t="str">
        <f t="shared" ca="1" si="220"/>
        <v/>
      </c>
      <c r="CS1353" s="17" t="str">
        <f t="shared" ca="1" si="224"/>
        <v/>
      </c>
      <c r="CT1353" s="17" t="str">
        <f t="shared" ca="1" si="225"/>
        <v/>
      </c>
      <c r="CV1353" s="118" t="str" cm="1">
        <f t="array" aca="1" ref="CV1353" ca="1">IF($CN1353&gt;$CV$6, "", IFERROR(INDEX($BO$4:$BV$4, $BN$4, MATCH($CK1353, $BO$8:$BV$8, 0)), 0))</f>
        <v/>
      </c>
      <c r="CX1353" s="118" t="str">
        <f t="shared" ca="1" si="222"/>
        <v/>
      </c>
    </row>
    <row r="1354" spans="88:102" hidden="1" x14ac:dyDescent="0.25">
      <c r="CJ1354" s="89">
        <f t="shared" ca="1" si="227"/>
        <v>46009</v>
      </c>
      <c r="CK1354" s="17" t="str">
        <f t="shared" ca="1" si="228"/>
        <v>Thu</v>
      </c>
      <c r="CL1354" s="118" cm="1">
        <f t="array" aca="1" ref="CL1354" ca="1">IFERROR(INDEX($BO$6:$BV$6, $BN$6, MATCH($CK1354, $BO$8:$BV$8, 0)), 0)</f>
        <v>0.28385416666666663</v>
      </c>
      <c r="CN1354" s="150">
        <f t="shared" ca="1" si="223"/>
        <v>5</v>
      </c>
      <c r="CO1354" s="118">
        <f ca="1">SUMIF($CN$9:$CN1354, $CN1354, $CL$9:$CL$9)</f>
        <v>262.28124999999699</v>
      </c>
      <c r="CP1354" s="140" t="str">
        <f ca="1">IFERROR(INDEX('Current Jobs'!$W$11:$W$510, MATCH($CN1354, 'Current Jobs'!$T$11:$T$510, 0)), "")</f>
        <v/>
      </c>
      <c r="CQ1354" s="17" t="str">
        <f t="shared" ca="1" si="226"/>
        <v/>
      </c>
      <c r="CR1354" s="17" t="str">
        <f t="shared" ca="1" si="220"/>
        <v/>
      </c>
      <c r="CS1354" s="17" t="str">
        <f t="shared" ca="1" si="224"/>
        <v/>
      </c>
      <c r="CT1354" s="17" t="str">
        <f t="shared" ca="1" si="225"/>
        <v/>
      </c>
      <c r="CV1354" s="118" t="str" cm="1">
        <f t="array" aca="1" ref="CV1354" ca="1">IF($CN1354&gt;$CV$6, "", IFERROR(INDEX($BO$4:$BV$4, $BN$4, MATCH($CK1354, $BO$8:$BV$8, 0)), 0))</f>
        <v/>
      </c>
      <c r="CX1354" s="118" t="str">
        <f t="shared" ref="CX1354:CX1417" ca="1" si="229">IF($CN1354&gt;$CV$6, "", $CL1354)</f>
        <v/>
      </c>
    </row>
    <row r="1355" spans="88:102" hidden="1" x14ac:dyDescent="0.25">
      <c r="CJ1355" s="89">
        <f t="shared" ca="1" si="227"/>
        <v>46010</v>
      </c>
      <c r="CK1355" s="17" t="str">
        <f t="shared" ca="1" si="228"/>
        <v>Fri</v>
      </c>
      <c r="CL1355" s="118" cm="1">
        <f t="array" aca="1" ref="CL1355" ca="1">IFERROR(INDEX($BO$6:$BV$6, $BN$6, MATCH($CK1355, $BO$8:$BV$8, 0)), 0)</f>
        <v>0.28385416666666663</v>
      </c>
      <c r="CN1355" s="150">
        <f t="shared" ca="1" si="223"/>
        <v>5</v>
      </c>
      <c r="CO1355" s="118">
        <f ca="1">SUMIF($CN$9:$CN1355, $CN1355, $CL$9:$CL$9)</f>
        <v>262.56510416666367</v>
      </c>
      <c r="CP1355" s="140" t="str">
        <f ca="1">IFERROR(INDEX('Current Jobs'!$W$11:$W$510, MATCH($CN1355, 'Current Jobs'!$T$11:$T$510, 0)), "")</f>
        <v/>
      </c>
      <c r="CQ1355" s="17" t="str">
        <f t="shared" ca="1" si="226"/>
        <v/>
      </c>
      <c r="CR1355" s="17" t="str">
        <f t="shared" ca="1" si="220"/>
        <v/>
      </c>
      <c r="CS1355" s="17" t="str">
        <f t="shared" ca="1" si="224"/>
        <v/>
      </c>
      <c r="CT1355" s="17" t="str">
        <f t="shared" ca="1" si="225"/>
        <v/>
      </c>
      <c r="CV1355" s="118" t="str" cm="1">
        <f t="array" aca="1" ref="CV1355" ca="1">IF($CN1355&gt;$CV$6, "", IFERROR(INDEX($BO$4:$BV$4, $BN$4, MATCH($CK1355, $BO$8:$BV$8, 0)), 0))</f>
        <v/>
      </c>
      <c r="CX1355" s="118" t="str">
        <f t="shared" ca="1" si="229"/>
        <v/>
      </c>
    </row>
    <row r="1356" spans="88:102" hidden="1" x14ac:dyDescent="0.25">
      <c r="CJ1356" s="89">
        <f t="shared" ca="1" si="227"/>
        <v>46011</v>
      </c>
      <c r="CK1356" s="17" t="str">
        <f t="shared" ca="1" si="228"/>
        <v>Sat</v>
      </c>
      <c r="CL1356" s="118" cm="1">
        <f t="array" aca="1" ref="CL1356" ca="1">IFERROR(INDEX($BO$6:$BV$6, $BN$6, MATCH($CK1356, $BO$8:$BV$8, 0)), 0)</f>
        <v>0</v>
      </c>
      <c r="CN1356" s="150">
        <f t="shared" ca="1" si="223"/>
        <v>5</v>
      </c>
      <c r="CO1356" s="118">
        <f ca="1">SUMIF($CN$9:$CN1356, $CN1356, $CL$9:$CL$9)</f>
        <v>262.56510416666367</v>
      </c>
      <c r="CP1356" s="140" t="str">
        <f ca="1">IFERROR(INDEX('Current Jobs'!$W$11:$W$510, MATCH($CN1356, 'Current Jobs'!$T$11:$T$510, 0)), "")</f>
        <v/>
      </c>
      <c r="CQ1356" s="17" t="str">
        <f t="shared" ca="1" si="226"/>
        <v/>
      </c>
      <c r="CR1356" s="17" t="str">
        <f t="shared" ca="1" si="220"/>
        <v/>
      </c>
      <c r="CS1356" s="17" t="str">
        <f t="shared" ca="1" si="224"/>
        <v/>
      </c>
      <c r="CT1356" s="17" t="str">
        <f t="shared" ca="1" si="225"/>
        <v/>
      </c>
      <c r="CV1356" s="118" t="str" cm="1">
        <f t="array" aca="1" ref="CV1356" ca="1">IF($CN1356&gt;$CV$6, "", IFERROR(INDEX($BO$4:$BV$4, $BN$4, MATCH($CK1356, $BO$8:$BV$8, 0)), 0))</f>
        <v/>
      </c>
      <c r="CX1356" s="118" t="str">
        <f t="shared" ca="1" si="229"/>
        <v/>
      </c>
    </row>
    <row r="1357" spans="88:102" hidden="1" x14ac:dyDescent="0.25">
      <c r="CJ1357" s="89">
        <f t="shared" ca="1" si="227"/>
        <v>46012</v>
      </c>
      <c r="CK1357" s="17" t="str">
        <f t="shared" ca="1" si="228"/>
        <v>Sun</v>
      </c>
      <c r="CL1357" s="118" cm="1">
        <f t="array" aca="1" ref="CL1357" ca="1">IFERROR(INDEX($BO$6:$BV$6, $BN$6, MATCH($CK1357, $BO$8:$BV$8, 0)), 0)</f>
        <v>0</v>
      </c>
      <c r="CN1357" s="150">
        <f t="shared" ca="1" si="223"/>
        <v>5</v>
      </c>
      <c r="CO1357" s="118">
        <f ca="1">SUMIF($CN$9:$CN1357, $CN1357, $CL$9:$CL$9)</f>
        <v>262.56510416666367</v>
      </c>
      <c r="CP1357" s="140" t="str">
        <f ca="1">IFERROR(INDEX('Current Jobs'!$W$11:$W$510, MATCH($CN1357, 'Current Jobs'!$T$11:$T$510, 0)), "")</f>
        <v/>
      </c>
      <c r="CQ1357" s="17" t="str">
        <f t="shared" ca="1" si="226"/>
        <v/>
      </c>
      <c r="CR1357" s="17" t="str">
        <f t="shared" ca="1" si="220"/>
        <v/>
      </c>
      <c r="CS1357" s="17" t="str">
        <f t="shared" ca="1" si="224"/>
        <v/>
      </c>
      <c r="CT1357" s="17" t="str">
        <f t="shared" ca="1" si="225"/>
        <v/>
      </c>
      <c r="CV1357" s="118" t="str" cm="1">
        <f t="array" aca="1" ref="CV1357" ca="1">IF($CN1357&gt;$CV$6, "", IFERROR(INDEX($BO$4:$BV$4, $BN$4, MATCH($CK1357, $BO$8:$BV$8, 0)), 0))</f>
        <v/>
      </c>
      <c r="CX1357" s="118" t="str">
        <f t="shared" ca="1" si="229"/>
        <v/>
      </c>
    </row>
    <row r="1358" spans="88:102" hidden="1" x14ac:dyDescent="0.25">
      <c r="CJ1358" s="89">
        <f t="shared" ca="1" si="227"/>
        <v>46013</v>
      </c>
      <c r="CK1358" s="17" t="str">
        <f t="shared" ca="1" si="228"/>
        <v>Mon</v>
      </c>
      <c r="CL1358" s="118" cm="1">
        <f t="array" aca="1" ref="CL1358" ca="1">IFERROR(INDEX($BO$6:$BV$6, $BN$6, MATCH($CK1358, $BO$8:$BV$8, 0)), 0)</f>
        <v>0.28385416666666663</v>
      </c>
      <c r="CN1358" s="150">
        <f t="shared" ca="1" si="223"/>
        <v>5</v>
      </c>
      <c r="CO1358" s="118">
        <f ca="1">SUMIF($CN$9:$CN1358, $CN1358, $CL$9:$CL$9)</f>
        <v>262.84895833333036</v>
      </c>
      <c r="CP1358" s="140" t="str">
        <f ca="1">IFERROR(INDEX('Current Jobs'!$W$11:$W$510, MATCH($CN1358, 'Current Jobs'!$T$11:$T$510, 0)), "")</f>
        <v/>
      </c>
      <c r="CQ1358" s="17" t="str">
        <f t="shared" ca="1" si="226"/>
        <v/>
      </c>
      <c r="CR1358" s="17" t="str">
        <f t="shared" ca="1" si="220"/>
        <v/>
      </c>
      <c r="CS1358" s="17" t="str">
        <f t="shared" ca="1" si="224"/>
        <v/>
      </c>
      <c r="CT1358" s="17" t="str">
        <f t="shared" ca="1" si="225"/>
        <v/>
      </c>
      <c r="CV1358" s="118" t="str" cm="1">
        <f t="array" aca="1" ref="CV1358" ca="1">IF($CN1358&gt;$CV$6, "", IFERROR(INDEX($BO$4:$BV$4, $BN$4, MATCH($CK1358, $BO$8:$BV$8, 0)), 0))</f>
        <v/>
      </c>
      <c r="CX1358" s="118" t="str">
        <f t="shared" ca="1" si="229"/>
        <v/>
      </c>
    </row>
    <row r="1359" spans="88:102" hidden="1" x14ac:dyDescent="0.25">
      <c r="CJ1359" s="89">
        <f t="shared" ca="1" si="227"/>
        <v>46014</v>
      </c>
      <c r="CK1359" s="17" t="str">
        <f t="shared" ca="1" si="228"/>
        <v>Tue</v>
      </c>
      <c r="CL1359" s="118" cm="1">
        <f t="array" aca="1" ref="CL1359" ca="1">IFERROR(INDEX($BO$6:$BV$6, $BN$6, MATCH($CK1359, $BO$8:$BV$8, 0)), 0)</f>
        <v>0.28385416666666663</v>
      </c>
      <c r="CN1359" s="150">
        <f t="shared" ca="1" si="223"/>
        <v>5</v>
      </c>
      <c r="CO1359" s="118">
        <f ca="1">SUMIF($CN$9:$CN1359, $CN1359, $CL$9:$CL$9)</f>
        <v>263.13281249999704</v>
      </c>
      <c r="CP1359" s="140" t="str">
        <f ca="1">IFERROR(INDEX('Current Jobs'!$W$11:$W$510, MATCH($CN1359, 'Current Jobs'!$T$11:$T$510, 0)), "")</f>
        <v/>
      </c>
      <c r="CQ1359" s="17" t="str">
        <f t="shared" ca="1" si="226"/>
        <v/>
      </c>
      <c r="CR1359" s="17" t="str">
        <f t="shared" ca="1" si="220"/>
        <v/>
      </c>
      <c r="CS1359" s="17" t="str">
        <f t="shared" ca="1" si="224"/>
        <v/>
      </c>
      <c r="CT1359" s="17" t="str">
        <f t="shared" ca="1" si="225"/>
        <v/>
      </c>
      <c r="CV1359" s="118" t="str" cm="1">
        <f t="array" aca="1" ref="CV1359" ca="1">IF($CN1359&gt;$CV$6, "", IFERROR(INDEX($BO$4:$BV$4, $BN$4, MATCH($CK1359, $BO$8:$BV$8, 0)), 0))</f>
        <v/>
      </c>
      <c r="CX1359" s="118" t="str">
        <f t="shared" ca="1" si="229"/>
        <v/>
      </c>
    </row>
    <row r="1360" spans="88:102" hidden="1" x14ac:dyDescent="0.25">
      <c r="CJ1360" s="89">
        <f t="shared" ca="1" si="227"/>
        <v>46015</v>
      </c>
      <c r="CK1360" s="17" t="str">
        <f t="shared" ca="1" si="228"/>
        <v>Wed</v>
      </c>
      <c r="CL1360" s="118" cm="1">
        <f t="array" aca="1" ref="CL1360" ca="1">IFERROR(INDEX($BO$6:$BV$6, $BN$6, MATCH($CK1360, $BO$8:$BV$8, 0)), 0)</f>
        <v>0.28385416666666663</v>
      </c>
      <c r="CN1360" s="150">
        <f t="shared" ca="1" si="223"/>
        <v>5</v>
      </c>
      <c r="CO1360" s="118">
        <f ca="1">SUMIF($CN$9:$CN1360, $CN1360, $CL$9:$CL$9)</f>
        <v>263.41666666666373</v>
      </c>
      <c r="CP1360" s="140" t="str">
        <f ca="1">IFERROR(INDEX('Current Jobs'!$W$11:$W$510, MATCH($CN1360, 'Current Jobs'!$T$11:$T$510, 0)), "")</f>
        <v/>
      </c>
      <c r="CQ1360" s="17" t="str">
        <f t="shared" ca="1" si="226"/>
        <v/>
      </c>
      <c r="CR1360" s="17" t="str">
        <f t="shared" ca="1" si="220"/>
        <v/>
      </c>
      <c r="CS1360" s="17" t="str">
        <f t="shared" ca="1" si="224"/>
        <v/>
      </c>
      <c r="CT1360" s="17" t="str">
        <f t="shared" ca="1" si="225"/>
        <v/>
      </c>
      <c r="CV1360" s="118" t="str" cm="1">
        <f t="array" aca="1" ref="CV1360" ca="1">IF($CN1360&gt;$CV$6, "", IFERROR(INDEX($BO$4:$BV$4, $BN$4, MATCH($CK1360, $BO$8:$BV$8, 0)), 0))</f>
        <v/>
      </c>
      <c r="CX1360" s="118" t="str">
        <f t="shared" ca="1" si="229"/>
        <v/>
      </c>
    </row>
    <row r="1361" spans="88:102" hidden="1" x14ac:dyDescent="0.25">
      <c r="CJ1361" s="89">
        <f t="shared" ca="1" si="227"/>
        <v>46016</v>
      </c>
      <c r="CK1361" s="17" t="str">
        <f t="shared" ca="1" si="228"/>
        <v>Bank Hol</v>
      </c>
      <c r="CL1361" s="118" cm="1">
        <f t="array" aca="1" ref="CL1361" ca="1">IFERROR(INDEX($BO$6:$BV$6, $BN$6, MATCH($CK1361, $BO$8:$BV$8, 0)), 0)</f>
        <v>0</v>
      </c>
      <c r="CN1361" s="150">
        <f t="shared" ref="CN1361:CN1424" ca="1" si="230">IF($CO1360&gt;=$CP1360, $CN1360+1, $CN1360)</f>
        <v>5</v>
      </c>
      <c r="CO1361" s="118">
        <f ca="1">SUMIF($CN$9:$CN1361, $CN1361, $CL$9:$CL$9)</f>
        <v>263.41666666666373</v>
      </c>
      <c r="CP1361" s="140" t="str">
        <f ca="1">IFERROR(INDEX('Current Jobs'!$W$11:$W$510, MATCH($CN1361, 'Current Jobs'!$T$11:$T$510, 0)), "")</f>
        <v/>
      </c>
      <c r="CQ1361" s="17" t="str">
        <f t="shared" ca="1" si="226"/>
        <v/>
      </c>
      <c r="CR1361" s="17" t="str">
        <f t="shared" ca="1" si="220"/>
        <v/>
      </c>
      <c r="CS1361" s="17" t="str">
        <f t="shared" ca="1" si="224"/>
        <v/>
      </c>
      <c r="CT1361" s="17" t="str">
        <f t="shared" ca="1" si="225"/>
        <v/>
      </c>
      <c r="CV1361" s="118" t="str" cm="1">
        <f t="array" aca="1" ref="CV1361" ca="1">IF($CN1361&gt;$CV$6, "", IFERROR(INDEX($BO$4:$BV$4, $BN$4, MATCH($CK1361, $BO$8:$BV$8, 0)), 0))</f>
        <v/>
      </c>
      <c r="CX1361" s="118" t="str">
        <f t="shared" ca="1" si="229"/>
        <v/>
      </c>
    </row>
    <row r="1362" spans="88:102" hidden="1" x14ac:dyDescent="0.25">
      <c r="CJ1362" s="89">
        <f t="shared" ca="1" si="227"/>
        <v>46017</v>
      </c>
      <c r="CK1362" s="17" t="str">
        <f t="shared" ca="1" si="228"/>
        <v>Bank Hol</v>
      </c>
      <c r="CL1362" s="118" cm="1">
        <f t="array" aca="1" ref="CL1362" ca="1">IFERROR(INDEX($BO$6:$BV$6, $BN$6, MATCH($CK1362, $BO$8:$BV$8, 0)), 0)</f>
        <v>0</v>
      </c>
      <c r="CN1362" s="150">
        <f t="shared" ca="1" si="230"/>
        <v>5</v>
      </c>
      <c r="CO1362" s="118">
        <f ca="1">SUMIF($CN$9:$CN1362, $CN1362, $CL$9:$CL$9)</f>
        <v>263.41666666666373</v>
      </c>
      <c r="CP1362" s="140" t="str">
        <f ca="1">IFERROR(INDEX('Current Jobs'!$W$11:$W$510, MATCH($CN1362, 'Current Jobs'!$T$11:$T$510, 0)), "")</f>
        <v/>
      </c>
      <c r="CQ1362" s="17" t="str">
        <f t="shared" ca="1" si="226"/>
        <v/>
      </c>
      <c r="CR1362" s="17" t="str">
        <f t="shared" ca="1" si="220"/>
        <v/>
      </c>
      <c r="CS1362" s="17" t="str">
        <f t="shared" ca="1" si="224"/>
        <v/>
      </c>
      <c r="CT1362" s="17" t="str">
        <f t="shared" ca="1" si="225"/>
        <v/>
      </c>
      <c r="CV1362" s="118" t="str" cm="1">
        <f t="array" aca="1" ref="CV1362" ca="1">IF($CN1362&gt;$CV$6, "", IFERROR(INDEX($BO$4:$BV$4, $BN$4, MATCH($CK1362, $BO$8:$BV$8, 0)), 0))</f>
        <v/>
      </c>
      <c r="CX1362" s="118" t="str">
        <f t="shared" ca="1" si="229"/>
        <v/>
      </c>
    </row>
    <row r="1363" spans="88:102" hidden="1" x14ac:dyDescent="0.25">
      <c r="CJ1363" s="89">
        <f t="shared" ca="1" si="227"/>
        <v>46018</v>
      </c>
      <c r="CK1363" s="17" t="str">
        <f t="shared" ca="1" si="228"/>
        <v>Sat</v>
      </c>
      <c r="CL1363" s="118" cm="1">
        <f t="array" aca="1" ref="CL1363" ca="1">IFERROR(INDEX($BO$6:$BV$6, $BN$6, MATCH($CK1363, $BO$8:$BV$8, 0)), 0)</f>
        <v>0</v>
      </c>
      <c r="CN1363" s="150">
        <f t="shared" ca="1" si="230"/>
        <v>5</v>
      </c>
      <c r="CO1363" s="118">
        <f ca="1">SUMIF($CN$9:$CN1363, $CN1363, $CL$9:$CL$9)</f>
        <v>263.41666666666373</v>
      </c>
      <c r="CP1363" s="140" t="str">
        <f ca="1">IFERROR(INDEX('Current Jobs'!$W$11:$W$510, MATCH($CN1363, 'Current Jobs'!$T$11:$T$510, 0)), "")</f>
        <v/>
      </c>
      <c r="CQ1363" s="17" t="str">
        <f t="shared" ca="1" si="226"/>
        <v/>
      </c>
      <c r="CR1363" s="17" t="str">
        <f t="shared" ca="1" si="220"/>
        <v/>
      </c>
      <c r="CS1363" s="17" t="str">
        <f t="shared" ca="1" si="224"/>
        <v/>
      </c>
      <c r="CT1363" s="17" t="str">
        <f t="shared" ca="1" si="225"/>
        <v/>
      </c>
      <c r="CV1363" s="118" t="str" cm="1">
        <f t="array" aca="1" ref="CV1363" ca="1">IF($CN1363&gt;$CV$6, "", IFERROR(INDEX($BO$4:$BV$4, $BN$4, MATCH($CK1363, $BO$8:$BV$8, 0)), 0))</f>
        <v/>
      </c>
      <c r="CX1363" s="118" t="str">
        <f t="shared" ca="1" si="229"/>
        <v/>
      </c>
    </row>
    <row r="1364" spans="88:102" hidden="1" x14ac:dyDescent="0.25">
      <c r="CJ1364" s="89">
        <f t="shared" ca="1" si="227"/>
        <v>46019</v>
      </c>
      <c r="CK1364" s="17" t="str">
        <f t="shared" ca="1" si="228"/>
        <v>Sun</v>
      </c>
      <c r="CL1364" s="118" cm="1">
        <f t="array" aca="1" ref="CL1364" ca="1">IFERROR(INDEX($BO$6:$BV$6, $BN$6, MATCH($CK1364, $BO$8:$BV$8, 0)), 0)</f>
        <v>0</v>
      </c>
      <c r="CN1364" s="150">
        <f t="shared" ca="1" si="230"/>
        <v>5</v>
      </c>
      <c r="CO1364" s="118">
        <f ca="1">SUMIF($CN$9:$CN1364, $CN1364, $CL$9:$CL$9)</f>
        <v>263.41666666666373</v>
      </c>
      <c r="CP1364" s="140" t="str">
        <f ca="1">IFERROR(INDEX('Current Jobs'!$W$11:$W$510, MATCH($CN1364, 'Current Jobs'!$T$11:$T$510, 0)), "")</f>
        <v/>
      </c>
      <c r="CQ1364" s="17" t="str">
        <f t="shared" ca="1" si="226"/>
        <v/>
      </c>
      <c r="CR1364" s="17" t="str">
        <f t="shared" ca="1" si="220"/>
        <v/>
      </c>
      <c r="CS1364" s="17" t="str">
        <f t="shared" ca="1" si="224"/>
        <v/>
      </c>
      <c r="CT1364" s="17" t="str">
        <f t="shared" ca="1" si="225"/>
        <v/>
      </c>
      <c r="CV1364" s="118" t="str" cm="1">
        <f t="array" aca="1" ref="CV1364" ca="1">IF($CN1364&gt;$CV$6, "", IFERROR(INDEX($BO$4:$BV$4, $BN$4, MATCH($CK1364, $BO$8:$BV$8, 0)), 0))</f>
        <v/>
      </c>
      <c r="CX1364" s="118" t="str">
        <f t="shared" ca="1" si="229"/>
        <v/>
      </c>
    </row>
    <row r="1365" spans="88:102" hidden="1" x14ac:dyDescent="0.25">
      <c r="CJ1365" s="89">
        <f t="shared" ca="1" si="227"/>
        <v>46020</v>
      </c>
      <c r="CK1365" s="17" t="str">
        <f t="shared" ca="1" si="228"/>
        <v>Mon</v>
      </c>
      <c r="CL1365" s="118" cm="1">
        <f t="array" aca="1" ref="CL1365" ca="1">IFERROR(INDEX($BO$6:$BV$6, $BN$6, MATCH($CK1365, $BO$8:$BV$8, 0)), 0)</f>
        <v>0.28385416666666663</v>
      </c>
      <c r="CN1365" s="150">
        <f t="shared" ca="1" si="230"/>
        <v>5</v>
      </c>
      <c r="CO1365" s="118">
        <f ca="1">SUMIF($CN$9:$CN1365, $CN1365, $CL$9:$CL$9)</f>
        <v>263.70052083333042</v>
      </c>
      <c r="CP1365" s="140" t="str">
        <f ca="1">IFERROR(INDEX('Current Jobs'!$W$11:$W$510, MATCH($CN1365, 'Current Jobs'!$T$11:$T$510, 0)), "")</f>
        <v/>
      </c>
      <c r="CQ1365" s="17" t="str">
        <f t="shared" ca="1" si="226"/>
        <v/>
      </c>
      <c r="CR1365" s="17" t="str">
        <f t="shared" ca="1" si="220"/>
        <v/>
      </c>
      <c r="CS1365" s="17" t="str">
        <f t="shared" ca="1" si="224"/>
        <v/>
      </c>
      <c r="CT1365" s="17" t="str">
        <f t="shared" ca="1" si="225"/>
        <v/>
      </c>
      <c r="CV1365" s="118" t="str" cm="1">
        <f t="array" aca="1" ref="CV1365" ca="1">IF($CN1365&gt;$CV$6, "", IFERROR(INDEX($BO$4:$BV$4, $BN$4, MATCH($CK1365, $BO$8:$BV$8, 0)), 0))</f>
        <v/>
      </c>
      <c r="CX1365" s="118" t="str">
        <f t="shared" ca="1" si="229"/>
        <v/>
      </c>
    </row>
    <row r="1366" spans="88:102" hidden="1" x14ac:dyDescent="0.25">
      <c r="CJ1366" s="89">
        <f t="shared" ca="1" si="227"/>
        <v>46021</v>
      </c>
      <c r="CK1366" s="17" t="str">
        <f t="shared" ca="1" si="228"/>
        <v>Tue</v>
      </c>
      <c r="CL1366" s="118" cm="1">
        <f t="array" aca="1" ref="CL1366" ca="1">IFERROR(INDEX($BO$6:$BV$6, $BN$6, MATCH($CK1366, $BO$8:$BV$8, 0)), 0)</f>
        <v>0.28385416666666663</v>
      </c>
      <c r="CN1366" s="150">
        <f t="shared" ca="1" si="230"/>
        <v>5</v>
      </c>
      <c r="CO1366" s="118">
        <f ca="1">SUMIF($CN$9:$CN1366, $CN1366, $CL$9:$CL$9)</f>
        <v>263.9843749999971</v>
      </c>
      <c r="CP1366" s="140" t="str">
        <f ca="1">IFERROR(INDEX('Current Jobs'!$W$11:$W$510, MATCH($CN1366, 'Current Jobs'!$T$11:$T$510, 0)), "")</f>
        <v/>
      </c>
      <c r="CQ1366" s="17" t="str">
        <f t="shared" ca="1" si="226"/>
        <v/>
      </c>
      <c r="CR1366" s="17" t="str">
        <f t="shared" ca="1" si="220"/>
        <v/>
      </c>
      <c r="CS1366" s="17" t="str">
        <f t="shared" ca="1" si="224"/>
        <v/>
      </c>
      <c r="CT1366" s="17" t="str">
        <f t="shared" ca="1" si="225"/>
        <v/>
      </c>
      <c r="CV1366" s="118" t="str" cm="1">
        <f t="array" aca="1" ref="CV1366" ca="1">IF($CN1366&gt;$CV$6, "", IFERROR(INDEX($BO$4:$BV$4, $BN$4, MATCH($CK1366, $BO$8:$BV$8, 0)), 0))</f>
        <v/>
      </c>
      <c r="CX1366" s="118" t="str">
        <f t="shared" ca="1" si="229"/>
        <v/>
      </c>
    </row>
    <row r="1367" spans="88:102" hidden="1" x14ac:dyDescent="0.25">
      <c r="CJ1367" s="89">
        <f t="shared" ca="1" si="227"/>
        <v>46022</v>
      </c>
      <c r="CK1367" s="17" t="str">
        <f t="shared" ca="1" si="228"/>
        <v>Wed</v>
      </c>
      <c r="CL1367" s="118" cm="1">
        <f t="array" aca="1" ref="CL1367" ca="1">IFERROR(INDEX($BO$6:$BV$6, $BN$6, MATCH($CK1367, $BO$8:$BV$8, 0)), 0)</f>
        <v>0.28385416666666663</v>
      </c>
      <c r="CN1367" s="150">
        <f t="shared" ca="1" si="230"/>
        <v>5</v>
      </c>
      <c r="CO1367" s="118">
        <f ca="1">SUMIF($CN$9:$CN1367, $CN1367, $CL$9:$CL$9)</f>
        <v>264.26822916666379</v>
      </c>
      <c r="CP1367" s="140" t="str">
        <f ca="1">IFERROR(INDEX('Current Jobs'!$W$11:$W$510, MATCH($CN1367, 'Current Jobs'!$T$11:$T$510, 0)), "")</f>
        <v/>
      </c>
      <c r="CQ1367" s="17" t="str">
        <f t="shared" ca="1" si="226"/>
        <v/>
      </c>
      <c r="CR1367" s="17" t="str">
        <f t="shared" ca="1" si="220"/>
        <v/>
      </c>
      <c r="CS1367" s="17" t="str">
        <f t="shared" ca="1" si="224"/>
        <v/>
      </c>
      <c r="CT1367" s="17" t="str">
        <f t="shared" ca="1" si="225"/>
        <v/>
      </c>
      <c r="CV1367" s="118" t="str" cm="1">
        <f t="array" aca="1" ref="CV1367" ca="1">IF($CN1367&gt;$CV$6, "", IFERROR(INDEX($BO$4:$BV$4, $BN$4, MATCH($CK1367, $BO$8:$BV$8, 0)), 0))</f>
        <v/>
      </c>
      <c r="CX1367" s="118" t="str">
        <f t="shared" ca="1" si="229"/>
        <v/>
      </c>
    </row>
    <row r="1368" spans="88:102" hidden="1" x14ac:dyDescent="0.25">
      <c r="CJ1368" s="89">
        <f t="shared" ca="1" si="227"/>
        <v>46023</v>
      </c>
      <c r="CK1368" s="17" t="str">
        <f t="shared" ca="1" si="228"/>
        <v>Bank Hol</v>
      </c>
      <c r="CL1368" s="118" cm="1">
        <f t="array" aca="1" ref="CL1368" ca="1">IFERROR(INDEX($BO$6:$BV$6, $BN$6, MATCH($CK1368, $BO$8:$BV$8, 0)), 0)</f>
        <v>0</v>
      </c>
      <c r="CN1368" s="150">
        <f t="shared" ca="1" si="230"/>
        <v>5</v>
      </c>
      <c r="CO1368" s="118">
        <f ca="1">SUMIF($CN$9:$CN1368, $CN1368, $CL$9:$CL$9)</f>
        <v>264.26822916666379</v>
      </c>
      <c r="CP1368" s="140" t="str">
        <f ca="1">IFERROR(INDEX('Current Jobs'!$W$11:$W$510, MATCH($CN1368, 'Current Jobs'!$T$11:$T$510, 0)), "")</f>
        <v/>
      </c>
      <c r="CQ1368" s="17" t="str">
        <f t="shared" ca="1" si="226"/>
        <v/>
      </c>
      <c r="CR1368" s="17" t="str">
        <f t="shared" ca="1" si="220"/>
        <v/>
      </c>
      <c r="CS1368" s="17" t="str">
        <f t="shared" ca="1" si="224"/>
        <v/>
      </c>
      <c r="CT1368" s="17" t="str">
        <f t="shared" ca="1" si="225"/>
        <v/>
      </c>
      <c r="CV1368" s="118" t="str" cm="1">
        <f t="array" aca="1" ref="CV1368" ca="1">IF($CN1368&gt;$CV$6, "", IFERROR(INDEX($BO$4:$BV$4, $BN$4, MATCH($CK1368, $BO$8:$BV$8, 0)), 0))</f>
        <v/>
      </c>
      <c r="CX1368" s="118" t="str">
        <f t="shared" ca="1" si="229"/>
        <v/>
      </c>
    </row>
    <row r="1369" spans="88:102" hidden="1" x14ac:dyDescent="0.25">
      <c r="CJ1369" s="89">
        <f t="shared" ca="1" si="227"/>
        <v>46024</v>
      </c>
      <c r="CK1369" s="17" t="str">
        <f t="shared" ca="1" si="228"/>
        <v>Fri</v>
      </c>
      <c r="CL1369" s="118" cm="1">
        <f t="array" aca="1" ref="CL1369" ca="1">IFERROR(INDEX($BO$6:$BV$6, $BN$6, MATCH($CK1369, $BO$8:$BV$8, 0)), 0)</f>
        <v>0.28385416666666663</v>
      </c>
      <c r="CN1369" s="150">
        <f t="shared" ca="1" si="230"/>
        <v>5</v>
      </c>
      <c r="CO1369" s="118">
        <f ca="1">SUMIF($CN$9:$CN1369, $CN1369, $CL$9:$CL$9)</f>
        <v>264.55208333333047</v>
      </c>
      <c r="CP1369" s="140" t="str">
        <f ca="1">IFERROR(INDEX('Current Jobs'!$W$11:$W$510, MATCH($CN1369, 'Current Jobs'!$T$11:$T$510, 0)), "")</f>
        <v/>
      </c>
      <c r="CQ1369" s="17" t="str">
        <f t="shared" ca="1" si="226"/>
        <v/>
      </c>
      <c r="CR1369" s="17" t="str">
        <f t="shared" ca="1" si="220"/>
        <v/>
      </c>
      <c r="CS1369" s="17" t="str">
        <f t="shared" ca="1" si="224"/>
        <v/>
      </c>
      <c r="CT1369" s="17" t="str">
        <f t="shared" ca="1" si="225"/>
        <v/>
      </c>
      <c r="CV1369" s="118" t="str" cm="1">
        <f t="array" aca="1" ref="CV1369" ca="1">IF($CN1369&gt;$CV$6, "", IFERROR(INDEX($BO$4:$BV$4, $BN$4, MATCH($CK1369, $BO$8:$BV$8, 0)), 0))</f>
        <v/>
      </c>
      <c r="CX1369" s="118" t="str">
        <f t="shared" ca="1" si="229"/>
        <v/>
      </c>
    </row>
    <row r="1370" spans="88:102" hidden="1" x14ac:dyDescent="0.25">
      <c r="CJ1370" s="89">
        <f t="shared" ca="1" si="227"/>
        <v>46025</v>
      </c>
      <c r="CK1370" s="17" t="str">
        <f t="shared" ca="1" si="228"/>
        <v>Sat</v>
      </c>
      <c r="CL1370" s="118" cm="1">
        <f t="array" aca="1" ref="CL1370" ca="1">IFERROR(INDEX($BO$6:$BV$6, $BN$6, MATCH($CK1370, $BO$8:$BV$8, 0)), 0)</f>
        <v>0</v>
      </c>
      <c r="CN1370" s="150">
        <f t="shared" ca="1" si="230"/>
        <v>5</v>
      </c>
      <c r="CO1370" s="118">
        <f ca="1">SUMIF($CN$9:$CN1370, $CN1370, $CL$9:$CL$9)</f>
        <v>264.55208333333047</v>
      </c>
      <c r="CP1370" s="140" t="str">
        <f ca="1">IFERROR(INDEX('Current Jobs'!$W$11:$W$510, MATCH($CN1370, 'Current Jobs'!$T$11:$T$510, 0)), "")</f>
        <v/>
      </c>
      <c r="CQ1370" s="17" t="str">
        <f t="shared" ca="1" si="226"/>
        <v/>
      </c>
      <c r="CR1370" s="17" t="str">
        <f t="shared" ca="1" si="220"/>
        <v/>
      </c>
      <c r="CS1370" s="17" t="str">
        <f t="shared" ca="1" si="224"/>
        <v/>
      </c>
      <c r="CT1370" s="17" t="str">
        <f t="shared" ca="1" si="225"/>
        <v/>
      </c>
      <c r="CV1370" s="118" t="str" cm="1">
        <f t="array" aca="1" ref="CV1370" ca="1">IF($CN1370&gt;$CV$6, "", IFERROR(INDEX($BO$4:$BV$4, $BN$4, MATCH($CK1370, $BO$8:$BV$8, 0)), 0))</f>
        <v/>
      </c>
      <c r="CX1370" s="118" t="str">
        <f t="shared" ca="1" si="229"/>
        <v/>
      </c>
    </row>
    <row r="1371" spans="88:102" hidden="1" x14ac:dyDescent="0.25">
      <c r="CJ1371" s="89">
        <f t="shared" ca="1" si="227"/>
        <v>46026</v>
      </c>
      <c r="CK1371" s="17" t="str">
        <f t="shared" ca="1" si="228"/>
        <v>Sun</v>
      </c>
      <c r="CL1371" s="118" cm="1">
        <f t="array" aca="1" ref="CL1371" ca="1">IFERROR(INDEX($BO$6:$BV$6, $BN$6, MATCH($CK1371, $BO$8:$BV$8, 0)), 0)</f>
        <v>0</v>
      </c>
      <c r="CN1371" s="150">
        <f t="shared" ca="1" si="230"/>
        <v>5</v>
      </c>
      <c r="CO1371" s="118">
        <f ca="1">SUMIF($CN$9:$CN1371, $CN1371, $CL$9:$CL$9)</f>
        <v>264.55208333333047</v>
      </c>
      <c r="CP1371" s="140" t="str">
        <f ca="1">IFERROR(INDEX('Current Jobs'!$W$11:$W$510, MATCH($CN1371, 'Current Jobs'!$T$11:$T$510, 0)), "")</f>
        <v/>
      </c>
      <c r="CQ1371" s="17" t="str">
        <f t="shared" ca="1" si="226"/>
        <v/>
      </c>
      <c r="CR1371" s="17" t="str">
        <f t="shared" ca="1" si="220"/>
        <v/>
      </c>
      <c r="CS1371" s="17" t="str">
        <f t="shared" ca="1" si="224"/>
        <v/>
      </c>
      <c r="CT1371" s="17" t="str">
        <f t="shared" ca="1" si="225"/>
        <v/>
      </c>
      <c r="CV1371" s="118" t="str" cm="1">
        <f t="array" aca="1" ref="CV1371" ca="1">IF($CN1371&gt;$CV$6, "", IFERROR(INDEX($BO$4:$BV$4, $BN$4, MATCH($CK1371, $BO$8:$BV$8, 0)), 0))</f>
        <v/>
      </c>
      <c r="CX1371" s="118" t="str">
        <f t="shared" ca="1" si="229"/>
        <v/>
      </c>
    </row>
    <row r="1372" spans="88:102" hidden="1" x14ac:dyDescent="0.25">
      <c r="CJ1372" s="89">
        <f t="shared" ca="1" si="227"/>
        <v>46027</v>
      </c>
      <c r="CK1372" s="17" t="str">
        <f t="shared" ca="1" si="228"/>
        <v>Mon</v>
      </c>
      <c r="CL1372" s="118" cm="1">
        <f t="array" aca="1" ref="CL1372" ca="1">IFERROR(INDEX($BO$6:$BV$6, $BN$6, MATCH($CK1372, $BO$8:$BV$8, 0)), 0)</f>
        <v>0.28385416666666663</v>
      </c>
      <c r="CN1372" s="150">
        <f t="shared" ca="1" si="230"/>
        <v>5</v>
      </c>
      <c r="CO1372" s="118">
        <f ca="1">SUMIF($CN$9:$CN1372, $CN1372, $CL$9:$CL$9)</f>
        <v>264.83593749999716</v>
      </c>
      <c r="CP1372" s="140" t="str">
        <f ca="1">IFERROR(INDEX('Current Jobs'!$W$11:$W$510, MATCH($CN1372, 'Current Jobs'!$T$11:$T$510, 0)), "")</f>
        <v/>
      </c>
      <c r="CQ1372" s="17" t="str">
        <f t="shared" ca="1" si="226"/>
        <v/>
      </c>
      <c r="CR1372" s="17" t="str">
        <f t="shared" ca="1" si="220"/>
        <v/>
      </c>
      <c r="CS1372" s="17" t="str">
        <f t="shared" ca="1" si="224"/>
        <v/>
      </c>
      <c r="CT1372" s="17" t="str">
        <f t="shared" ca="1" si="225"/>
        <v/>
      </c>
      <c r="CV1372" s="118" t="str" cm="1">
        <f t="array" aca="1" ref="CV1372" ca="1">IF($CN1372&gt;$CV$6, "", IFERROR(INDEX($BO$4:$BV$4, $BN$4, MATCH($CK1372, $BO$8:$BV$8, 0)), 0))</f>
        <v/>
      </c>
      <c r="CX1372" s="118" t="str">
        <f t="shared" ca="1" si="229"/>
        <v/>
      </c>
    </row>
    <row r="1373" spans="88:102" hidden="1" x14ac:dyDescent="0.25">
      <c r="CJ1373" s="89">
        <f t="shared" ca="1" si="227"/>
        <v>46028</v>
      </c>
      <c r="CK1373" s="17" t="str">
        <f t="shared" ca="1" si="228"/>
        <v>Tue</v>
      </c>
      <c r="CL1373" s="118" cm="1">
        <f t="array" aca="1" ref="CL1373" ca="1">IFERROR(INDEX($BO$6:$BV$6, $BN$6, MATCH($CK1373, $BO$8:$BV$8, 0)), 0)</f>
        <v>0.28385416666666663</v>
      </c>
      <c r="CN1373" s="150">
        <f t="shared" ca="1" si="230"/>
        <v>5</v>
      </c>
      <c r="CO1373" s="118">
        <f ca="1">SUMIF($CN$9:$CN1373, $CN1373, $CL$9:$CL$9)</f>
        <v>265.11979166666384</v>
      </c>
      <c r="CP1373" s="140" t="str">
        <f ca="1">IFERROR(INDEX('Current Jobs'!$W$11:$W$510, MATCH($CN1373, 'Current Jobs'!$T$11:$T$510, 0)), "")</f>
        <v/>
      </c>
      <c r="CQ1373" s="17" t="str">
        <f t="shared" ca="1" si="226"/>
        <v/>
      </c>
      <c r="CR1373" s="17" t="str">
        <f t="shared" ca="1" si="220"/>
        <v/>
      </c>
      <c r="CS1373" s="17" t="str">
        <f t="shared" ca="1" si="224"/>
        <v/>
      </c>
      <c r="CT1373" s="17" t="str">
        <f t="shared" ca="1" si="225"/>
        <v/>
      </c>
      <c r="CV1373" s="118" t="str" cm="1">
        <f t="array" aca="1" ref="CV1373" ca="1">IF($CN1373&gt;$CV$6, "", IFERROR(INDEX($BO$4:$BV$4, $BN$4, MATCH($CK1373, $BO$8:$BV$8, 0)), 0))</f>
        <v/>
      </c>
      <c r="CX1373" s="118" t="str">
        <f t="shared" ca="1" si="229"/>
        <v/>
      </c>
    </row>
    <row r="1374" spans="88:102" hidden="1" x14ac:dyDescent="0.25">
      <c r="CJ1374" s="89">
        <f t="shared" ca="1" si="227"/>
        <v>46029</v>
      </c>
      <c r="CK1374" s="17" t="str">
        <f t="shared" ca="1" si="228"/>
        <v>Wed</v>
      </c>
      <c r="CL1374" s="118" cm="1">
        <f t="array" aca="1" ref="CL1374" ca="1">IFERROR(INDEX($BO$6:$BV$6, $BN$6, MATCH($CK1374, $BO$8:$BV$8, 0)), 0)</f>
        <v>0.28385416666666663</v>
      </c>
      <c r="CN1374" s="150">
        <f t="shared" ca="1" si="230"/>
        <v>5</v>
      </c>
      <c r="CO1374" s="118">
        <f ca="1">SUMIF($CN$9:$CN1374, $CN1374, $CL$9:$CL$9)</f>
        <v>265.40364583333053</v>
      </c>
      <c r="CP1374" s="140" t="str">
        <f ca="1">IFERROR(INDEX('Current Jobs'!$W$11:$W$510, MATCH($CN1374, 'Current Jobs'!$T$11:$T$510, 0)), "")</f>
        <v/>
      </c>
      <c r="CQ1374" s="17" t="str">
        <f t="shared" ca="1" si="226"/>
        <v/>
      </c>
      <c r="CR1374" s="17" t="str">
        <f t="shared" ca="1" si="220"/>
        <v/>
      </c>
      <c r="CS1374" s="17" t="str">
        <f t="shared" ca="1" si="224"/>
        <v/>
      </c>
      <c r="CT1374" s="17" t="str">
        <f t="shared" ca="1" si="225"/>
        <v/>
      </c>
      <c r="CV1374" s="118" t="str" cm="1">
        <f t="array" aca="1" ref="CV1374" ca="1">IF($CN1374&gt;$CV$6, "", IFERROR(INDEX($BO$4:$BV$4, $BN$4, MATCH($CK1374, $BO$8:$BV$8, 0)), 0))</f>
        <v/>
      </c>
      <c r="CX1374" s="118" t="str">
        <f t="shared" ca="1" si="229"/>
        <v/>
      </c>
    </row>
    <row r="1375" spans="88:102" hidden="1" x14ac:dyDescent="0.25">
      <c r="CJ1375" s="89">
        <f t="shared" ca="1" si="227"/>
        <v>46030</v>
      </c>
      <c r="CK1375" s="17" t="str">
        <f t="shared" ca="1" si="228"/>
        <v>Thu</v>
      </c>
      <c r="CL1375" s="118" cm="1">
        <f t="array" aca="1" ref="CL1375" ca="1">IFERROR(INDEX($BO$6:$BV$6, $BN$6, MATCH($CK1375, $BO$8:$BV$8, 0)), 0)</f>
        <v>0.28385416666666663</v>
      </c>
      <c r="CN1375" s="150">
        <f t="shared" ca="1" si="230"/>
        <v>5</v>
      </c>
      <c r="CO1375" s="118">
        <f ca="1">SUMIF($CN$9:$CN1375, $CN1375, $CL$9:$CL$9)</f>
        <v>265.68749999999721</v>
      </c>
      <c r="CP1375" s="140" t="str">
        <f ca="1">IFERROR(INDEX('Current Jobs'!$W$11:$W$510, MATCH($CN1375, 'Current Jobs'!$T$11:$T$510, 0)), "")</f>
        <v/>
      </c>
      <c r="CQ1375" s="17" t="str">
        <f t="shared" ca="1" si="226"/>
        <v/>
      </c>
      <c r="CR1375" s="17" t="str">
        <f t="shared" ca="1" si="220"/>
        <v/>
      </c>
      <c r="CS1375" s="17" t="str">
        <f t="shared" ca="1" si="224"/>
        <v/>
      </c>
      <c r="CT1375" s="17" t="str">
        <f t="shared" ca="1" si="225"/>
        <v/>
      </c>
      <c r="CV1375" s="118" t="str" cm="1">
        <f t="array" aca="1" ref="CV1375" ca="1">IF($CN1375&gt;$CV$6, "", IFERROR(INDEX($BO$4:$BV$4, $BN$4, MATCH($CK1375, $BO$8:$BV$8, 0)), 0))</f>
        <v/>
      </c>
      <c r="CX1375" s="118" t="str">
        <f t="shared" ca="1" si="229"/>
        <v/>
      </c>
    </row>
    <row r="1376" spans="88:102" hidden="1" x14ac:dyDescent="0.25">
      <c r="CJ1376" s="89">
        <f t="shared" ca="1" si="227"/>
        <v>46031</v>
      </c>
      <c r="CK1376" s="17" t="str">
        <f t="shared" ca="1" si="228"/>
        <v>Fri</v>
      </c>
      <c r="CL1376" s="118" cm="1">
        <f t="array" aca="1" ref="CL1376" ca="1">IFERROR(INDEX($BO$6:$BV$6, $BN$6, MATCH($CK1376, $BO$8:$BV$8, 0)), 0)</f>
        <v>0.28385416666666663</v>
      </c>
      <c r="CN1376" s="150">
        <f t="shared" ca="1" si="230"/>
        <v>5</v>
      </c>
      <c r="CO1376" s="118">
        <f ca="1">SUMIF($CN$9:$CN1376, $CN1376, $CL$9:$CL$9)</f>
        <v>265.9713541666639</v>
      </c>
      <c r="CP1376" s="140" t="str">
        <f ca="1">IFERROR(INDEX('Current Jobs'!$W$11:$W$510, MATCH($CN1376, 'Current Jobs'!$T$11:$T$510, 0)), "")</f>
        <v/>
      </c>
      <c r="CQ1376" s="17" t="str">
        <f t="shared" ca="1" si="226"/>
        <v/>
      </c>
      <c r="CR1376" s="17" t="str">
        <f t="shared" ca="1" si="220"/>
        <v/>
      </c>
      <c r="CS1376" s="17" t="str">
        <f t="shared" ca="1" si="224"/>
        <v/>
      </c>
      <c r="CT1376" s="17" t="str">
        <f t="shared" ca="1" si="225"/>
        <v/>
      </c>
      <c r="CV1376" s="118" t="str" cm="1">
        <f t="array" aca="1" ref="CV1376" ca="1">IF($CN1376&gt;$CV$6, "", IFERROR(INDEX($BO$4:$BV$4, $BN$4, MATCH($CK1376, $BO$8:$BV$8, 0)), 0))</f>
        <v/>
      </c>
      <c r="CX1376" s="118" t="str">
        <f t="shared" ca="1" si="229"/>
        <v/>
      </c>
    </row>
    <row r="1377" spans="88:102" hidden="1" x14ac:dyDescent="0.25">
      <c r="CJ1377" s="89">
        <f t="shared" ca="1" si="227"/>
        <v>46032</v>
      </c>
      <c r="CK1377" s="17" t="str">
        <f t="shared" ca="1" si="228"/>
        <v>Sat</v>
      </c>
      <c r="CL1377" s="118" cm="1">
        <f t="array" aca="1" ref="CL1377" ca="1">IFERROR(INDEX($BO$6:$BV$6, $BN$6, MATCH($CK1377, $BO$8:$BV$8, 0)), 0)</f>
        <v>0</v>
      </c>
      <c r="CN1377" s="150">
        <f t="shared" ca="1" si="230"/>
        <v>5</v>
      </c>
      <c r="CO1377" s="118">
        <f ca="1">SUMIF($CN$9:$CN1377, $CN1377, $CL$9:$CL$9)</f>
        <v>265.9713541666639</v>
      </c>
      <c r="CP1377" s="140" t="str">
        <f ca="1">IFERROR(INDEX('Current Jobs'!$W$11:$W$510, MATCH($CN1377, 'Current Jobs'!$T$11:$T$510, 0)), "")</f>
        <v/>
      </c>
      <c r="CQ1377" s="17" t="str">
        <f t="shared" ca="1" si="226"/>
        <v/>
      </c>
      <c r="CR1377" s="17" t="str">
        <f t="shared" ca="1" si="220"/>
        <v/>
      </c>
      <c r="CS1377" s="17" t="str">
        <f t="shared" ca="1" si="224"/>
        <v/>
      </c>
      <c r="CT1377" s="17" t="str">
        <f t="shared" ca="1" si="225"/>
        <v/>
      </c>
      <c r="CV1377" s="118" t="str" cm="1">
        <f t="array" aca="1" ref="CV1377" ca="1">IF($CN1377&gt;$CV$6, "", IFERROR(INDEX($BO$4:$BV$4, $BN$4, MATCH($CK1377, $BO$8:$BV$8, 0)), 0))</f>
        <v/>
      </c>
      <c r="CX1377" s="118" t="str">
        <f t="shared" ca="1" si="229"/>
        <v/>
      </c>
    </row>
    <row r="1378" spans="88:102" hidden="1" x14ac:dyDescent="0.25">
      <c r="CJ1378" s="89">
        <f t="shared" ca="1" si="227"/>
        <v>46033</v>
      </c>
      <c r="CK1378" s="17" t="str">
        <f t="shared" ca="1" si="228"/>
        <v>Sun</v>
      </c>
      <c r="CL1378" s="118" cm="1">
        <f t="array" aca="1" ref="CL1378" ca="1">IFERROR(INDEX($BO$6:$BV$6, $BN$6, MATCH($CK1378, $BO$8:$BV$8, 0)), 0)</f>
        <v>0</v>
      </c>
      <c r="CN1378" s="150">
        <f t="shared" ca="1" si="230"/>
        <v>5</v>
      </c>
      <c r="CO1378" s="118">
        <f ca="1">SUMIF($CN$9:$CN1378, $CN1378, $CL$9:$CL$9)</f>
        <v>265.9713541666639</v>
      </c>
      <c r="CP1378" s="140" t="str">
        <f ca="1">IFERROR(INDEX('Current Jobs'!$W$11:$W$510, MATCH($CN1378, 'Current Jobs'!$T$11:$T$510, 0)), "")</f>
        <v/>
      </c>
      <c r="CQ1378" s="17" t="str">
        <f t="shared" ca="1" si="226"/>
        <v/>
      </c>
      <c r="CR1378" s="17" t="str">
        <f t="shared" ca="1" si="220"/>
        <v/>
      </c>
      <c r="CS1378" s="17" t="str">
        <f t="shared" ca="1" si="224"/>
        <v/>
      </c>
      <c r="CT1378" s="17" t="str">
        <f t="shared" ca="1" si="225"/>
        <v/>
      </c>
      <c r="CV1378" s="118" t="str" cm="1">
        <f t="array" aca="1" ref="CV1378" ca="1">IF($CN1378&gt;$CV$6, "", IFERROR(INDEX($BO$4:$BV$4, $BN$4, MATCH($CK1378, $BO$8:$BV$8, 0)), 0))</f>
        <v/>
      </c>
      <c r="CX1378" s="118" t="str">
        <f t="shared" ca="1" si="229"/>
        <v/>
      </c>
    </row>
    <row r="1379" spans="88:102" hidden="1" x14ac:dyDescent="0.25">
      <c r="CJ1379" s="89">
        <f t="shared" ca="1" si="227"/>
        <v>46034</v>
      </c>
      <c r="CK1379" s="17" t="str">
        <f t="shared" ca="1" si="228"/>
        <v>Mon</v>
      </c>
      <c r="CL1379" s="118" cm="1">
        <f t="array" aca="1" ref="CL1379" ca="1">IFERROR(INDEX($BO$6:$BV$6, $BN$6, MATCH($CK1379, $BO$8:$BV$8, 0)), 0)</f>
        <v>0.28385416666666663</v>
      </c>
      <c r="CN1379" s="150">
        <f t="shared" ca="1" si="230"/>
        <v>5</v>
      </c>
      <c r="CO1379" s="118">
        <f ca="1">SUMIF($CN$9:$CN1379, $CN1379, $CL$9:$CL$9)</f>
        <v>266.25520833333059</v>
      </c>
      <c r="CP1379" s="140" t="str">
        <f ca="1">IFERROR(INDEX('Current Jobs'!$W$11:$W$510, MATCH($CN1379, 'Current Jobs'!$T$11:$T$510, 0)), "")</f>
        <v/>
      </c>
      <c r="CQ1379" s="17" t="str">
        <f t="shared" ca="1" si="226"/>
        <v/>
      </c>
      <c r="CR1379" s="17" t="str">
        <f t="shared" ca="1" si="220"/>
        <v/>
      </c>
      <c r="CS1379" s="17" t="str">
        <f t="shared" ref="CS1379:CS1442" ca="1" si="231">IF(CQ1379="", "", CONCATENATE($CN1379, " - ", CQ1379))</f>
        <v/>
      </c>
      <c r="CT1379" s="17" t="str">
        <f t="shared" ref="CT1379:CT1442" ca="1" si="232">IF(CR1379="", "", CONCATENATE($CN1379, " - ", CR1379))</f>
        <v/>
      </c>
      <c r="CV1379" s="118" t="str" cm="1">
        <f t="array" aca="1" ref="CV1379" ca="1">IF($CN1379&gt;$CV$6, "", IFERROR(INDEX($BO$4:$BV$4, $BN$4, MATCH($CK1379, $BO$8:$BV$8, 0)), 0))</f>
        <v/>
      </c>
      <c r="CX1379" s="118" t="str">
        <f t="shared" ca="1" si="229"/>
        <v/>
      </c>
    </row>
    <row r="1380" spans="88:102" hidden="1" x14ac:dyDescent="0.25">
      <c r="CJ1380" s="89">
        <f t="shared" ca="1" si="227"/>
        <v>46035</v>
      </c>
      <c r="CK1380" s="17" t="str">
        <f t="shared" ca="1" si="228"/>
        <v>Tue</v>
      </c>
      <c r="CL1380" s="118" cm="1">
        <f t="array" aca="1" ref="CL1380" ca="1">IFERROR(INDEX($BO$6:$BV$6, $BN$6, MATCH($CK1380, $BO$8:$BV$8, 0)), 0)</f>
        <v>0.28385416666666663</v>
      </c>
      <c r="CN1380" s="150">
        <f t="shared" ca="1" si="230"/>
        <v>5</v>
      </c>
      <c r="CO1380" s="118">
        <f ca="1">SUMIF($CN$9:$CN1380, $CN1380, $CL$9:$CL$9)</f>
        <v>266.53906249999727</v>
      </c>
      <c r="CP1380" s="140" t="str">
        <f ca="1">IFERROR(INDEX('Current Jobs'!$W$11:$W$510, MATCH($CN1380, 'Current Jobs'!$T$11:$T$510, 0)), "")</f>
        <v/>
      </c>
      <c r="CQ1380" s="17" t="str">
        <f t="shared" ca="1" si="226"/>
        <v/>
      </c>
      <c r="CR1380" s="17" t="str">
        <f t="shared" ca="1" si="220"/>
        <v/>
      </c>
      <c r="CS1380" s="17" t="str">
        <f t="shared" ca="1" si="231"/>
        <v/>
      </c>
      <c r="CT1380" s="17" t="str">
        <f t="shared" ca="1" si="232"/>
        <v/>
      </c>
      <c r="CV1380" s="118" t="str" cm="1">
        <f t="array" aca="1" ref="CV1380" ca="1">IF($CN1380&gt;$CV$6, "", IFERROR(INDEX($BO$4:$BV$4, $BN$4, MATCH($CK1380, $BO$8:$BV$8, 0)), 0))</f>
        <v/>
      </c>
      <c r="CX1380" s="118" t="str">
        <f t="shared" ca="1" si="229"/>
        <v/>
      </c>
    </row>
    <row r="1381" spans="88:102" hidden="1" x14ac:dyDescent="0.25">
      <c r="CJ1381" s="89">
        <f t="shared" ca="1" si="227"/>
        <v>46036</v>
      </c>
      <c r="CK1381" s="17" t="str">
        <f t="shared" ca="1" si="228"/>
        <v>Wed</v>
      </c>
      <c r="CL1381" s="118" cm="1">
        <f t="array" aca="1" ref="CL1381" ca="1">IFERROR(INDEX($BO$6:$BV$6, $BN$6, MATCH($CK1381, $BO$8:$BV$8, 0)), 0)</f>
        <v>0.28385416666666663</v>
      </c>
      <c r="CN1381" s="150">
        <f t="shared" ca="1" si="230"/>
        <v>5</v>
      </c>
      <c r="CO1381" s="118">
        <f ca="1">SUMIF($CN$9:$CN1381, $CN1381, $CL$9:$CL$9)</f>
        <v>266.82291666666396</v>
      </c>
      <c r="CP1381" s="140" t="str">
        <f ca="1">IFERROR(INDEX('Current Jobs'!$W$11:$W$510, MATCH($CN1381, 'Current Jobs'!$T$11:$T$510, 0)), "")</f>
        <v/>
      </c>
      <c r="CQ1381" s="17" t="str">
        <f t="shared" ca="1" si="226"/>
        <v/>
      </c>
      <c r="CR1381" s="17" t="str">
        <f t="shared" ca="1" si="220"/>
        <v/>
      </c>
      <c r="CS1381" s="17" t="str">
        <f t="shared" ca="1" si="231"/>
        <v/>
      </c>
      <c r="CT1381" s="17" t="str">
        <f t="shared" ca="1" si="232"/>
        <v/>
      </c>
      <c r="CV1381" s="118" t="str" cm="1">
        <f t="array" aca="1" ref="CV1381" ca="1">IF($CN1381&gt;$CV$6, "", IFERROR(INDEX($BO$4:$BV$4, $BN$4, MATCH($CK1381, $BO$8:$BV$8, 0)), 0))</f>
        <v/>
      </c>
      <c r="CX1381" s="118" t="str">
        <f t="shared" ca="1" si="229"/>
        <v/>
      </c>
    </row>
    <row r="1382" spans="88:102" hidden="1" x14ac:dyDescent="0.25">
      <c r="CJ1382" s="89">
        <f t="shared" ca="1" si="227"/>
        <v>46037</v>
      </c>
      <c r="CK1382" s="17" t="str">
        <f t="shared" ca="1" si="228"/>
        <v>Thu</v>
      </c>
      <c r="CL1382" s="118" cm="1">
        <f t="array" aca="1" ref="CL1382" ca="1">IFERROR(INDEX($BO$6:$BV$6, $BN$6, MATCH($CK1382, $BO$8:$BV$8, 0)), 0)</f>
        <v>0.28385416666666663</v>
      </c>
      <c r="CN1382" s="150">
        <f t="shared" ca="1" si="230"/>
        <v>5</v>
      </c>
      <c r="CO1382" s="118">
        <f ca="1">SUMIF($CN$9:$CN1382, $CN1382, $CL$9:$CL$9)</f>
        <v>267.10677083333064</v>
      </c>
      <c r="CP1382" s="140" t="str">
        <f ca="1">IFERROR(INDEX('Current Jobs'!$W$11:$W$510, MATCH($CN1382, 'Current Jobs'!$T$11:$T$510, 0)), "")</f>
        <v/>
      </c>
      <c r="CQ1382" s="17" t="str">
        <f t="shared" ca="1" si="226"/>
        <v/>
      </c>
      <c r="CR1382" s="17" t="str">
        <f t="shared" ca="1" si="220"/>
        <v/>
      </c>
      <c r="CS1382" s="17" t="str">
        <f t="shared" ca="1" si="231"/>
        <v/>
      </c>
      <c r="CT1382" s="17" t="str">
        <f t="shared" ca="1" si="232"/>
        <v/>
      </c>
      <c r="CV1382" s="118" t="str" cm="1">
        <f t="array" aca="1" ref="CV1382" ca="1">IF($CN1382&gt;$CV$6, "", IFERROR(INDEX($BO$4:$BV$4, $BN$4, MATCH($CK1382, $BO$8:$BV$8, 0)), 0))</f>
        <v/>
      </c>
      <c r="CX1382" s="118" t="str">
        <f t="shared" ca="1" si="229"/>
        <v/>
      </c>
    </row>
    <row r="1383" spans="88:102" hidden="1" x14ac:dyDescent="0.25">
      <c r="CJ1383" s="89">
        <f t="shared" ca="1" si="227"/>
        <v>46038</v>
      </c>
      <c r="CK1383" s="17" t="str">
        <f t="shared" ca="1" si="228"/>
        <v>Fri</v>
      </c>
      <c r="CL1383" s="118" cm="1">
        <f t="array" aca="1" ref="CL1383" ca="1">IFERROR(INDEX($BO$6:$BV$6, $BN$6, MATCH($CK1383, $BO$8:$BV$8, 0)), 0)</f>
        <v>0.28385416666666663</v>
      </c>
      <c r="CN1383" s="150">
        <f t="shared" ca="1" si="230"/>
        <v>5</v>
      </c>
      <c r="CO1383" s="118">
        <f ca="1">SUMIF($CN$9:$CN1383, $CN1383, $CL$9:$CL$9)</f>
        <v>267.39062499999733</v>
      </c>
      <c r="CP1383" s="140" t="str">
        <f ca="1">IFERROR(INDEX('Current Jobs'!$W$11:$W$510, MATCH($CN1383, 'Current Jobs'!$T$11:$T$510, 0)), "")</f>
        <v/>
      </c>
      <c r="CQ1383" s="17" t="str">
        <f t="shared" ca="1" si="226"/>
        <v/>
      </c>
      <c r="CR1383" s="17" t="str">
        <f t="shared" ca="1" si="220"/>
        <v/>
      </c>
      <c r="CS1383" s="17" t="str">
        <f t="shared" ca="1" si="231"/>
        <v/>
      </c>
      <c r="CT1383" s="17" t="str">
        <f t="shared" ca="1" si="232"/>
        <v/>
      </c>
      <c r="CV1383" s="118" t="str" cm="1">
        <f t="array" aca="1" ref="CV1383" ca="1">IF($CN1383&gt;$CV$6, "", IFERROR(INDEX($BO$4:$BV$4, $BN$4, MATCH($CK1383, $BO$8:$BV$8, 0)), 0))</f>
        <v/>
      </c>
      <c r="CX1383" s="118" t="str">
        <f t="shared" ca="1" si="229"/>
        <v/>
      </c>
    </row>
    <row r="1384" spans="88:102" hidden="1" x14ac:dyDescent="0.25">
      <c r="CJ1384" s="89">
        <f t="shared" ca="1" si="227"/>
        <v>46039</v>
      </c>
      <c r="CK1384" s="17" t="str">
        <f t="shared" ca="1" si="228"/>
        <v>Sat</v>
      </c>
      <c r="CL1384" s="118" cm="1">
        <f t="array" aca="1" ref="CL1384" ca="1">IFERROR(INDEX($BO$6:$BV$6, $BN$6, MATCH($CK1384, $BO$8:$BV$8, 0)), 0)</f>
        <v>0</v>
      </c>
      <c r="CN1384" s="150">
        <f t="shared" ca="1" si="230"/>
        <v>5</v>
      </c>
      <c r="CO1384" s="118">
        <f ca="1">SUMIF($CN$9:$CN1384, $CN1384, $CL$9:$CL$9)</f>
        <v>267.39062499999733</v>
      </c>
      <c r="CP1384" s="140" t="str">
        <f ca="1">IFERROR(INDEX('Current Jobs'!$W$11:$W$510, MATCH($CN1384, 'Current Jobs'!$T$11:$T$510, 0)), "")</f>
        <v/>
      </c>
      <c r="CQ1384" s="17" t="str">
        <f t="shared" ca="1" si="226"/>
        <v/>
      </c>
      <c r="CR1384" s="17" t="str">
        <f t="shared" ca="1" si="220"/>
        <v/>
      </c>
      <c r="CS1384" s="17" t="str">
        <f t="shared" ca="1" si="231"/>
        <v/>
      </c>
      <c r="CT1384" s="17" t="str">
        <f t="shared" ca="1" si="232"/>
        <v/>
      </c>
      <c r="CV1384" s="118" t="str" cm="1">
        <f t="array" aca="1" ref="CV1384" ca="1">IF($CN1384&gt;$CV$6, "", IFERROR(INDEX($BO$4:$BV$4, $BN$4, MATCH($CK1384, $BO$8:$BV$8, 0)), 0))</f>
        <v/>
      </c>
      <c r="CX1384" s="118" t="str">
        <f t="shared" ca="1" si="229"/>
        <v/>
      </c>
    </row>
    <row r="1385" spans="88:102" hidden="1" x14ac:dyDescent="0.25">
      <c r="CJ1385" s="89">
        <f t="shared" ca="1" si="227"/>
        <v>46040</v>
      </c>
      <c r="CK1385" s="17" t="str">
        <f t="shared" ca="1" si="228"/>
        <v>Sun</v>
      </c>
      <c r="CL1385" s="118" cm="1">
        <f t="array" aca="1" ref="CL1385" ca="1">IFERROR(INDEX($BO$6:$BV$6, $BN$6, MATCH($CK1385, $BO$8:$BV$8, 0)), 0)</f>
        <v>0</v>
      </c>
      <c r="CN1385" s="150">
        <f t="shared" ca="1" si="230"/>
        <v>5</v>
      </c>
      <c r="CO1385" s="118">
        <f ca="1">SUMIF($CN$9:$CN1385, $CN1385, $CL$9:$CL$9)</f>
        <v>267.39062499999733</v>
      </c>
      <c r="CP1385" s="140" t="str">
        <f ca="1">IFERROR(INDEX('Current Jobs'!$W$11:$W$510, MATCH($CN1385, 'Current Jobs'!$T$11:$T$510, 0)), "")</f>
        <v/>
      </c>
      <c r="CQ1385" s="17" t="str">
        <f t="shared" ca="1" si="226"/>
        <v/>
      </c>
      <c r="CR1385" s="17" t="str">
        <f t="shared" ca="1" si="220"/>
        <v/>
      </c>
      <c r="CS1385" s="17" t="str">
        <f t="shared" ca="1" si="231"/>
        <v/>
      </c>
      <c r="CT1385" s="17" t="str">
        <f t="shared" ca="1" si="232"/>
        <v/>
      </c>
      <c r="CV1385" s="118" t="str" cm="1">
        <f t="array" aca="1" ref="CV1385" ca="1">IF($CN1385&gt;$CV$6, "", IFERROR(INDEX($BO$4:$BV$4, $BN$4, MATCH($CK1385, $BO$8:$BV$8, 0)), 0))</f>
        <v/>
      </c>
      <c r="CX1385" s="118" t="str">
        <f t="shared" ca="1" si="229"/>
        <v/>
      </c>
    </row>
    <row r="1386" spans="88:102" hidden="1" x14ac:dyDescent="0.25">
      <c r="CJ1386" s="89">
        <f t="shared" ca="1" si="227"/>
        <v>46041</v>
      </c>
      <c r="CK1386" s="17" t="str">
        <f t="shared" ca="1" si="228"/>
        <v>Mon</v>
      </c>
      <c r="CL1386" s="118" cm="1">
        <f t="array" aca="1" ref="CL1386" ca="1">IFERROR(INDEX($BO$6:$BV$6, $BN$6, MATCH($CK1386, $BO$8:$BV$8, 0)), 0)</f>
        <v>0.28385416666666663</v>
      </c>
      <c r="CN1386" s="150">
        <f t="shared" ca="1" si="230"/>
        <v>5</v>
      </c>
      <c r="CO1386" s="118">
        <f ca="1">SUMIF($CN$9:$CN1386, $CN1386, $CL$9:$CL$9)</f>
        <v>267.67447916666401</v>
      </c>
      <c r="CP1386" s="140" t="str">
        <f ca="1">IFERROR(INDEX('Current Jobs'!$W$11:$W$510, MATCH($CN1386, 'Current Jobs'!$T$11:$T$510, 0)), "")</f>
        <v/>
      </c>
      <c r="CQ1386" s="17" t="str">
        <f t="shared" ca="1" si="226"/>
        <v/>
      </c>
      <c r="CR1386" s="17" t="str">
        <f t="shared" ca="1" si="220"/>
        <v/>
      </c>
      <c r="CS1386" s="17" t="str">
        <f t="shared" ca="1" si="231"/>
        <v/>
      </c>
      <c r="CT1386" s="17" t="str">
        <f t="shared" ca="1" si="232"/>
        <v/>
      </c>
      <c r="CV1386" s="118" t="str" cm="1">
        <f t="array" aca="1" ref="CV1386" ca="1">IF($CN1386&gt;$CV$6, "", IFERROR(INDEX($BO$4:$BV$4, $BN$4, MATCH($CK1386, $BO$8:$BV$8, 0)), 0))</f>
        <v/>
      </c>
      <c r="CX1386" s="118" t="str">
        <f t="shared" ca="1" si="229"/>
        <v/>
      </c>
    </row>
    <row r="1387" spans="88:102" hidden="1" x14ac:dyDescent="0.25">
      <c r="CJ1387" s="89">
        <f t="shared" ca="1" si="227"/>
        <v>46042</v>
      </c>
      <c r="CK1387" s="17" t="str">
        <f t="shared" ca="1" si="228"/>
        <v>Tue</v>
      </c>
      <c r="CL1387" s="118" cm="1">
        <f t="array" aca="1" ref="CL1387" ca="1">IFERROR(INDEX($BO$6:$BV$6, $BN$6, MATCH($CK1387, $BO$8:$BV$8, 0)), 0)</f>
        <v>0.28385416666666663</v>
      </c>
      <c r="CN1387" s="150">
        <f t="shared" ca="1" si="230"/>
        <v>5</v>
      </c>
      <c r="CO1387" s="118">
        <f ca="1">SUMIF($CN$9:$CN1387, $CN1387, $CL$9:$CL$9)</f>
        <v>267.9583333333307</v>
      </c>
      <c r="CP1387" s="140" t="str">
        <f ca="1">IFERROR(INDEX('Current Jobs'!$W$11:$W$510, MATCH($CN1387, 'Current Jobs'!$T$11:$T$510, 0)), "")</f>
        <v/>
      </c>
      <c r="CQ1387" s="17" t="str">
        <f t="shared" ca="1" si="226"/>
        <v/>
      </c>
      <c r="CR1387" s="17" t="str">
        <f t="shared" ca="1" si="220"/>
        <v/>
      </c>
      <c r="CS1387" s="17" t="str">
        <f t="shared" ca="1" si="231"/>
        <v/>
      </c>
      <c r="CT1387" s="17" t="str">
        <f t="shared" ca="1" si="232"/>
        <v/>
      </c>
      <c r="CV1387" s="118" t="str" cm="1">
        <f t="array" aca="1" ref="CV1387" ca="1">IF($CN1387&gt;$CV$6, "", IFERROR(INDEX($BO$4:$BV$4, $BN$4, MATCH($CK1387, $BO$8:$BV$8, 0)), 0))</f>
        <v/>
      </c>
      <c r="CX1387" s="118" t="str">
        <f t="shared" ca="1" si="229"/>
        <v/>
      </c>
    </row>
    <row r="1388" spans="88:102" hidden="1" x14ac:dyDescent="0.25">
      <c r="CJ1388" s="89">
        <f t="shared" ca="1" si="227"/>
        <v>46043</v>
      </c>
      <c r="CK1388" s="17" t="str">
        <f t="shared" ca="1" si="228"/>
        <v>Wed</v>
      </c>
      <c r="CL1388" s="118" cm="1">
        <f t="array" aca="1" ref="CL1388" ca="1">IFERROR(INDEX($BO$6:$BV$6, $BN$6, MATCH($CK1388, $BO$8:$BV$8, 0)), 0)</f>
        <v>0.28385416666666663</v>
      </c>
      <c r="CN1388" s="150">
        <f t="shared" ca="1" si="230"/>
        <v>5</v>
      </c>
      <c r="CO1388" s="118">
        <f ca="1">SUMIF($CN$9:$CN1388, $CN1388, $CL$9:$CL$9)</f>
        <v>268.24218749999739</v>
      </c>
      <c r="CP1388" s="140" t="str">
        <f ca="1">IFERROR(INDEX('Current Jobs'!$W$11:$W$510, MATCH($CN1388, 'Current Jobs'!$T$11:$T$510, 0)), "")</f>
        <v/>
      </c>
      <c r="CQ1388" s="17" t="str">
        <f t="shared" ca="1" si="226"/>
        <v/>
      </c>
      <c r="CR1388" s="17" t="str">
        <f t="shared" ca="1" si="220"/>
        <v/>
      </c>
      <c r="CS1388" s="17" t="str">
        <f t="shared" ca="1" si="231"/>
        <v/>
      </c>
      <c r="CT1388" s="17" t="str">
        <f t="shared" ca="1" si="232"/>
        <v/>
      </c>
      <c r="CV1388" s="118" t="str" cm="1">
        <f t="array" aca="1" ref="CV1388" ca="1">IF($CN1388&gt;$CV$6, "", IFERROR(INDEX($BO$4:$BV$4, $BN$4, MATCH($CK1388, $BO$8:$BV$8, 0)), 0))</f>
        <v/>
      </c>
      <c r="CX1388" s="118" t="str">
        <f t="shared" ca="1" si="229"/>
        <v/>
      </c>
    </row>
    <row r="1389" spans="88:102" hidden="1" x14ac:dyDescent="0.25">
      <c r="CJ1389" s="89">
        <f t="shared" ca="1" si="227"/>
        <v>46044</v>
      </c>
      <c r="CK1389" s="17" t="str">
        <f t="shared" ca="1" si="228"/>
        <v>Thu</v>
      </c>
      <c r="CL1389" s="118" cm="1">
        <f t="array" aca="1" ref="CL1389" ca="1">IFERROR(INDEX($BO$6:$BV$6, $BN$6, MATCH($CK1389, $BO$8:$BV$8, 0)), 0)</f>
        <v>0.28385416666666663</v>
      </c>
      <c r="CN1389" s="150">
        <f t="shared" ca="1" si="230"/>
        <v>5</v>
      </c>
      <c r="CO1389" s="118">
        <f ca="1">SUMIF($CN$9:$CN1389, $CN1389, $CL$9:$CL$9)</f>
        <v>268.52604166666407</v>
      </c>
      <c r="CP1389" s="140" t="str">
        <f ca="1">IFERROR(INDEX('Current Jobs'!$W$11:$W$510, MATCH($CN1389, 'Current Jobs'!$T$11:$T$510, 0)), "")</f>
        <v/>
      </c>
      <c r="CQ1389" s="17" t="str">
        <f t="shared" ca="1" si="226"/>
        <v/>
      </c>
      <c r="CR1389" s="17" t="str">
        <f t="shared" ca="1" si="220"/>
        <v/>
      </c>
      <c r="CS1389" s="17" t="str">
        <f t="shared" ca="1" si="231"/>
        <v/>
      </c>
      <c r="CT1389" s="17" t="str">
        <f t="shared" ca="1" si="232"/>
        <v/>
      </c>
      <c r="CV1389" s="118" t="str" cm="1">
        <f t="array" aca="1" ref="CV1389" ca="1">IF($CN1389&gt;$CV$6, "", IFERROR(INDEX($BO$4:$BV$4, $BN$4, MATCH($CK1389, $BO$8:$BV$8, 0)), 0))</f>
        <v/>
      </c>
      <c r="CX1389" s="118" t="str">
        <f t="shared" ca="1" si="229"/>
        <v/>
      </c>
    </row>
    <row r="1390" spans="88:102" hidden="1" x14ac:dyDescent="0.25">
      <c r="CJ1390" s="89">
        <f t="shared" ca="1" si="227"/>
        <v>46045</v>
      </c>
      <c r="CK1390" s="17" t="str">
        <f t="shared" ca="1" si="228"/>
        <v>Fri</v>
      </c>
      <c r="CL1390" s="118" cm="1">
        <f t="array" aca="1" ref="CL1390" ca="1">IFERROR(INDEX($BO$6:$BV$6, $BN$6, MATCH($CK1390, $BO$8:$BV$8, 0)), 0)</f>
        <v>0.28385416666666663</v>
      </c>
      <c r="CN1390" s="150">
        <f t="shared" ca="1" si="230"/>
        <v>5</v>
      </c>
      <c r="CO1390" s="118">
        <f ca="1">SUMIF($CN$9:$CN1390, $CN1390, $CL$9:$CL$9)</f>
        <v>268.80989583333076</v>
      </c>
      <c r="CP1390" s="140" t="str">
        <f ca="1">IFERROR(INDEX('Current Jobs'!$W$11:$W$510, MATCH($CN1390, 'Current Jobs'!$T$11:$T$510, 0)), "")</f>
        <v/>
      </c>
      <c r="CQ1390" s="17" t="str">
        <f t="shared" ca="1" si="226"/>
        <v/>
      </c>
      <c r="CR1390" s="17" t="str">
        <f t="shared" ca="1" si="220"/>
        <v/>
      </c>
      <c r="CS1390" s="17" t="str">
        <f t="shared" ca="1" si="231"/>
        <v/>
      </c>
      <c r="CT1390" s="17" t="str">
        <f t="shared" ca="1" si="232"/>
        <v/>
      </c>
      <c r="CV1390" s="118" t="str" cm="1">
        <f t="array" aca="1" ref="CV1390" ca="1">IF($CN1390&gt;$CV$6, "", IFERROR(INDEX($BO$4:$BV$4, $BN$4, MATCH($CK1390, $BO$8:$BV$8, 0)), 0))</f>
        <v/>
      </c>
      <c r="CX1390" s="118" t="str">
        <f t="shared" ca="1" si="229"/>
        <v/>
      </c>
    </row>
    <row r="1391" spans="88:102" hidden="1" x14ac:dyDescent="0.25">
      <c r="CJ1391" s="89">
        <f t="shared" ca="1" si="227"/>
        <v>46046</v>
      </c>
      <c r="CK1391" s="17" t="str">
        <f t="shared" ca="1" si="228"/>
        <v>Sat</v>
      </c>
      <c r="CL1391" s="118" cm="1">
        <f t="array" aca="1" ref="CL1391" ca="1">IFERROR(INDEX($BO$6:$BV$6, $BN$6, MATCH($CK1391, $BO$8:$BV$8, 0)), 0)</f>
        <v>0</v>
      </c>
      <c r="CN1391" s="150">
        <f t="shared" ca="1" si="230"/>
        <v>5</v>
      </c>
      <c r="CO1391" s="118">
        <f ca="1">SUMIF($CN$9:$CN1391, $CN1391, $CL$9:$CL$9)</f>
        <v>268.80989583333076</v>
      </c>
      <c r="CP1391" s="140" t="str">
        <f ca="1">IFERROR(INDEX('Current Jobs'!$W$11:$W$510, MATCH($CN1391, 'Current Jobs'!$T$11:$T$510, 0)), "")</f>
        <v/>
      </c>
      <c r="CQ1391" s="17" t="str">
        <f t="shared" ca="1" si="226"/>
        <v/>
      </c>
      <c r="CR1391" s="17" t="str">
        <f t="shared" ca="1" si="220"/>
        <v/>
      </c>
      <c r="CS1391" s="17" t="str">
        <f t="shared" ca="1" si="231"/>
        <v/>
      </c>
      <c r="CT1391" s="17" t="str">
        <f t="shared" ca="1" si="232"/>
        <v/>
      </c>
      <c r="CV1391" s="118" t="str" cm="1">
        <f t="array" aca="1" ref="CV1391" ca="1">IF($CN1391&gt;$CV$6, "", IFERROR(INDEX($BO$4:$BV$4, $BN$4, MATCH($CK1391, $BO$8:$BV$8, 0)), 0))</f>
        <v/>
      </c>
      <c r="CX1391" s="118" t="str">
        <f t="shared" ca="1" si="229"/>
        <v/>
      </c>
    </row>
    <row r="1392" spans="88:102" hidden="1" x14ac:dyDescent="0.25">
      <c r="CJ1392" s="89">
        <f t="shared" ca="1" si="227"/>
        <v>46047</v>
      </c>
      <c r="CK1392" s="17" t="str">
        <f t="shared" ca="1" si="228"/>
        <v>Sun</v>
      </c>
      <c r="CL1392" s="118" cm="1">
        <f t="array" aca="1" ref="CL1392" ca="1">IFERROR(INDEX($BO$6:$BV$6, $BN$6, MATCH($CK1392, $BO$8:$BV$8, 0)), 0)</f>
        <v>0</v>
      </c>
      <c r="CN1392" s="150">
        <f t="shared" ca="1" si="230"/>
        <v>5</v>
      </c>
      <c r="CO1392" s="118">
        <f ca="1">SUMIF($CN$9:$CN1392, $CN1392, $CL$9:$CL$9)</f>
        <v>268.80989583333076</v>
      </c>
      <c r="CP1392" s="140" t="str">
        <f ca="1">IFERROR(INDEX('Current Jobs'!$W$11:$W$510, MATCH($CN1392, 'Current Jobs'!$T$11:$T$510, 0)), "")</f>
        <v/>
      </c>
      <c r="CQ1392" s="17" t="str">
        <f t="shared" ca="1" si="226"/>
        <v/>
      </c>
      <c r="CR1392" s="17" t="str">
        <f t="shared" ca="1" si="220"/>
        <v/>
      </c>
      <c r="CS1392" s="17" t="str">
        <f t="shared" ca="1" si="231"/>
        <v/>
      </c>
      <c r="CT1392" s="17" t="str">
        <f t="shared" ca="1" si="232"/>
        <v/>
      </c>
      <c r="CV1392" s="118" t="str" cm="1">
        <f t="array" aca="1" ref="CV1392" ca="1">IF($CN1392&gt;$CV$6, "", IFERROR(INDEX($BO$4:$BV$4, $BN$4, MATCH($CK1392, $BO$8:$BV$8, 0)), 0))</f>
        <v/>
      </c>
      <c r="CX1392" s="118" t="str">
        <f t="shared" ca="1" si="229"/>
        <v/>
      </c>
    </row>
    <row r="1393" spans="88:102" hidden="1" x14ac:dyDescent="0.25">
      <c r="CJ1393" s="89">
        <f t="shared" ca="1" si="227"/>
        <v>46048</v>
      </c>
      <c r="CK1393" s="17" t="str">
        <f t="shared" ca="1" si="228"/>
        <v>Mon</v>
      </c>
      <c r="CL1393" s="118" cm="1">
        <f t="array" aca="1" ref="CL1393" ca="1">IFERROR(INDEX($BO$6:$BV$6, $BN$6, MATCH($CK1393, $BO$8:$BV$8, 0)), 0)</f>
        <v>0.28385416666666663</v>
      </c>
      <c r="CN1393" s="150">
        <f t="shared" ca="1" si="230"/>
        <v>5</v>
      </c>
      <c r="CO1393" s="118">
        <f ca="1">SUMIF($CN$9:$CN1393, $CN1393, $CL$9:$CL$9)</f>
        <v>269.09374999999744</v>
      </c>
      <c r="CP1393" s="140" t="str">
        <f ca="1">IFERROR(INDEX('Current Jobs'!$W$11:$W$510, MATCH($CN1393, 'Current Jobs'!$T$11:$T$510, 0)), "")</f>
        <v/>
      </c>
      <c r="CQ1393" s="17" t="str">
        <f t="shared" ca="1" si="226"/>
        <v/>
      </c>
      <c r="CR1393" s="17" t="str">
        <f t="shared" ca="1" si="220"/>
        <v/>
      </c>
      <c r="CS1393" s="17" t="str">
        <f t="shared" ca="1" si="231"/>
        <v/>
      </c>
      <c r="CT1393" s="17" t="str">
        <f t="shared" ca="1" si="232"/>
        <v/>
      </c>
      <c r="CV1393" s="118" t="str" cm="1">
        <f t="array" aca="1" ref="CV1393" ca="1">IF($CN1393&gt;$CV$6, "", IFERROR(INDEX($BO$4:$BV$4, $BN$4, MATCH($CK1393, $BO$8:$BV$8, 0)), 0))</f>
        <v/>
      </c>
      <c r="CX1393" s="118" t="str">
        <f t="shared" ca="1" si="229"/>
        <v/>
      </c>
    </row>
    <row r="1394" spans="88:102" hidden="1" x14ac:dyDescent="0.25">
      <c r="CJ1394" s="89">
        <f t="shared" ca="1" si="227"/>
        <v>46049</v>
      </c>
      <c r="CK1394" s="17" t="str">
        <f t="shared" ca="1" si="228"/>
        <v>Tue</v>
      </c>
      <c r="CL1394" s="118" cm="1">
        <f t="array" aca="1" ref="CL1394" ca="1">IFERROR(INDEX($BO$6:$BV$6, $BN$6, MATCH($CK1394, $BO$8:$BV$8, 0)), 0)</f>
        <v>0.28385416666666663</v>
      </c>
      <c r="CN1394" s="150">
        <f t="shared" ca="1" si="230"/>
        <v>5</v>
      </c>
      <c r="CO1394" s="118">
        <f ca="1">SUMIF($CN$9:$CN1394, $CN1394, $CL$9:$CL$9)</f>
        <v>269.37760416666413</v>
      </c>
      <c r="CP1394" s="140" t="str">
        <f ca="1">IFERROR(INDEX('Current Jobs'!$W$11:$W$510, MATCH($CN1394, 'Current Jobs'!$T$11:$T$510, 0)), "")</f>
        <v/>
      </c>
      <c r="CQ1394" s="17" t="str">
        <f t="shared" ca="1" si="226"/>
        <v/>
      </c>
      <c r="CR1394" s="17" t="str">
        <f t="shared" ca="1" si="220"/>
        <v/>
      </c>
      <c r="CS1394" s="17" t="str">
        <f t="shared" ca="1" si="231"/>
        <v/>
      </c>
      <c r="CT1394" s="17" t="str">
        <f t="shared" ca="1" si="232"/>
        <v/>
      </c>
      <c r="CV1394" s="118" t="str" cm="1">
        <f t="array" aca="1" ref="CV1394" ca="1">IF($CN1394&gt;$CV$6, "", IFERROR(INDEX($BO$4:$BV$4, $BN$4, MATCH($CK1394, $BO$8:$BV$8, 0)), 0))</f>
        <v/>
      </c>
      <c r="CX1394" s="118" t="str">
        <f t="shared" ca="1" si="229"/>
        <v/>
      </c>
    </row>
    <row r="1395" spans="88:102" hidden="1" x14ac:dyDescent="0.25">
      <c r="CJ1395" s="89">
        <f t="shared" ca="1" si="227"/>
        <v>46050</v>
      </c>
      <c r="CK1395" s="17" t="str">
        <f t="shared" ca="1" si="228"/>
        <v>Wed</v>
      </c>
      <c r="CL1395" s="118" cm="1">
        <f t="array" aca="1" ref="CL1395" ca="1">IFERROR(INDEX($BO$6:$BV$6, $BN$6, MATCH($CK1395, $BO$8:$BV$8, 0)), 0)</f>
        <v>0.28385416666666663</v>
      </c>
      <c r="CN1395" s="150">
        <f t="shared" ca="1" si="230"/>
        <v>5</v>
      </c>
      <c r="CO1395" s="118">
        <f ca="1">SUMIF($CN$9:$CN1395, $CN1395, $CL$9:$CL$9)</f>
        <v>269.66145833333081</v>
      </c>
      <c r="CP1395" s="140" t="str">
        <f ca="1">IFERROR(INDEX('Current Jobs'!$W$11:$W$510, MATCH($CN1395, 'Current Jobs'!$T$11:$T$510, 0)), "")</f>
        <v/>
      </c>
      <c r="CQ1395" s="17" t="str">
        <f t="shared" ca="1" si="226"/>
        <v/>
      </c>
      <c r="CR1395" s="17" t="str">
        <f t="shared" ca="1" si="220"/>
        <v/>
      </c>
      <c r="CS1395" s="17" t="str">
        <f t="shared" ca="1" si="231"/>
        <v/>
      </c>
      <c r="CT1395" s="17" t="str">
        <f t="shared" ca="1" si="232"/>
        <v/>
      </c>
      <c r="CV1395" s="118" t="str" cm="1">
        <f t="array" aca="1" ref="CV1395" ca="1">IF($CN1395&gt;$CV$6, "", IFERROR(INDEX($BO$4:$BV$4, $BN$4, MATCH($CK1395, $BO$8:$BV$8, 0)), 0))</f>
        <v/>
      </c>
      <c r="CX1395" s="118" t="str">
        <f t="shared" ca="1" si="229"/>
        <v/>
      </c>
    </row>
    <row r="1396" spans="88:102" hidden="1" x14ac:dyDescent="0.25">
      <c r="CJ1396" s="89">
        <f t="shared" ca="1" si="227"/>
        <v>46051</v>
      </c>
      <c r="CK1396" s="17" t="str">
        <f t="shared" ca="1" si="228"/>
        <v>Thu</v>
      </c>
      <c r="CL1396" s="118" cm="1">
        <f t="array" aca="1" ref="CL1396" ca="1">IFERROR(INDEX($BO$6:$BV$6, $BN$6, MATCH($CK1396, $BO$8:$BV$8, 0)), 0)</f>
        <v>0.28385416666666663</v>
      </c>
      <c r="CN1396" s="150">
        <f t="shared" ca="1" si="230"/>
        <v>5</v>
      </c>
      <c r="CO1396" s="118">
        <f ca="1">SUMIF($CN$9:$CN1396, $CN1396, $CL$9:$CL$9)</f>
        <v>269.9453124999975</v>
      </c>
      <c r="CP1396" s="140" t="str">
        <f ca="1">IFERROR(INDEX('Current Jobs'!$W$11:$W$510, MATCH($CN1396, 'Current Jobs'!$T$11:$T$510, 0)), "")</f>
        <v/>
      </c>
      <c r="CQ1396" s="17" t="str">
        <f t="shared" ca="1" si="226"/>
        <v/>
      </c>
      <c r="CR1396" s="17" t="str">
        <f t="shared" ca="1" si="220"/>
        <v/>
      </c>
      <c r="CS1396" s="17" t="str">
        <f t="shared" ca="1" si="231"/>
        <v/>
      </c>
      <c r="CT1396" s="17" t="str">
        <f t="shared" ca="1" si="232"/>
        <v/>
      </c>
      <c r="CV1396" s="118" t="str" cm="1">
        <f t="array" aca="1" ref="CV1396" ca="1">IF($CN1396&gt;$CV$6, "", IFERROR(INDEX($BO$4:$BV$4, $BN$4, MATCH($CK1396, $BO$8:$BV$8, 0)), 0))</f>
        <v/>
      </c>
      <c r="CX1396" s="118" t="str">
        <f t="shared" ca="1" si="229"/>
        <v/>
      </c>
    </row>
    <row r="1397" spans="88:102" hidden="1" x14ac:dyDescent="0.25">
      <c r="CJ1397" s="89">
        <f t="shared" ca="1" si="227"/>
        <v>46052</v>
      </c>
      <c r="CK1397" s="17" t="str">
        <f t="shared" ca="1" si="228"/>
        <v>Fri</v>
      </c>
      <c r="CL1397" s="118" cm="1">
        <f t="array" aca="1" ref="CL1397" ca="1">IFERROR(INDEX($BO$6:$BV$6, $BN$6, MATCH($CK1397, $BO$8:$BV$8, 0)), 0)</f>
        <v>0.28385416666666663</v>
      </c>
      <c r="CN1397" s="150">
        <f t="shared" ca="1" si="230"/>
        <v>5</v>
      </c>
      <c r="CO1397" s="118">
        <f ca="1">SUMIF($CN$9:$CN1397, $CN1397, $CL$9:$CL$9)</f>
        <v>270.22916666666418</v>
      </c>
      <c r="CP1397" s="140" t="str">
        <f ca="1">IFERROR(INDEX('Current Jobs'!$W$11:$W$510, MATCH($CN1397, 'Current Jobs'!$T$11:$T$510, 0)), "")</f>
        <v/>
      </c>
      <c r="CQ1397" s="17" t="str">
        <f t="shared" ca="1" si="226"/>
        <v/>
      </c>
      <c r="CR1397" s="17" t="str">
        <f t="shared" ca="1" si="220"/>
        <v/>
      </c>
      <c r="CS1397" s="17" t="str">
        <f t="shared" ca="1" si="231"/>
        <v/>
      </c>
      <c r="CT1397" s="17" t="str">
        <f t="shared" ca="1" si="232"/>
        <v/>
      </c>
      <c r="CV1397" s="118" t="str" cm="1">
        <f t="array" aca="1" ref="CV1397" ca="1">IF($CN1397&gt;$CV$6, "", IFERROR(INDEX($BO$4:$BV$4, $BN$4, MATCH($CK1397, $BO$8:$BV$8, 0)), 0))</f>
        <v/>
      </c>
      <c r="CX1397" s="118" t="str">
        <f t="shared" ca="1" si="229"/>
        <v/>
      </c>
    </row>
    <row r="1398" spans="88:102" hidden="1" x14ac:dyDescent="0.25">
      <c r="CJ1398" s="89">
        <f t="shared" ca="1" si="227"/>
        <v>46053</v>
      </c>
      <c r="CK1398" s="17" t="str">
        <f t="shared" ca="1" si="228"/>
        <v>Sat</v>
      </c>
      <c r="CL1398" s="118" cm="1">
        <f t="array" aca="1" ref="CL1398" ca="1">IFERROR(INDEX($BO$6:$BV$6, $BN$6, MATCH($CK1398, $BO$8:$BV$8, 0)), 0)</f>
        <v>0</v>
      </c>
      <c r="CN1398" s="150">
        <f t="shared" ca="1" si="230"/>
        <v>5</v>
      </c>
      <c r="CO1398" s="118">
        <f ca="1">SUMIF($CN$9:$CN1398, $CN1398, $CL$9:$CL$9)</f>
        <v>270.22916666666418</v>
      </c>
      <c r="CP1398" s="140" t="str">
        <f ca="1">IFERROR(INDEX('Current Jobs'!$W$11:$W$510, MATCH($CN1398, 'Current Jobs'!$T$11:$T$510, 0)), "")</f>
        <v/>
      </c>
      <c r="CQ1398" s="17" t="str">
        <f t="shared" ca="1" si="226"/>
        <v/>
      </c>
      <c r="CR1398" s="17" t="str">
        <f t="shared" ca="1" si="220"/>
        <v/>
      </c>
      <c r="CS1398" s="17" t="str">
        <f t="shared" ca="1" si="231"/>
        <v/>
      </c>
      <c r="CT1398" s="17" t="str">
        <f t="shared" ca="1" si="232"/>
        <v/>
      </c>
      <c r="CV1398" s="118" t="str" cm="1">
        <f t="array" aca="1" ref="CV1398" ca="1">IF($CN1398&gt;$CV$6, "", IFERROR(INDEX($BO$4:$BV$4, $BN$4, MATCH($CK1398, $BO$8:$BV$8, 0)), 0))</f>
        <v/>
      </c>
      <c r="CX1398" s="118" t="str">
        <f t="shared" ca="1" si="229"/>
        <v/>
      </c>
    </row>
    <row r="1399" spans="88:102" hidden="1" x14ac:dyDescent="0.25">
      <c r="CJ1399" s="89">
        <f t="shared" ca="1" si="227"/>
        <v>46054</v>
      </c>
      <c r="CK1399" s="17" t="str">
        <f t="shared" ca="1" si="228"/>
        <v>Sun</v>
      </c>
      <c r="CL1399" s="118" cm="1">
        <f t="array" aca="1" ref="CL1399" ca="1">IFERROR(INDEX($BO$6:$BV$6, $BN$6, MATCH($CK1399, $BO$8:$BV$8, 0)), 0)</f>
        <v>0</v>
      </c>
      <c r="CN1399" s="150">
        <f t="shared" ca="1" si="230"/>
        <v>5</v>
      </c>
      <c r="CO1399" s="118">
        <f ca="1">SUMIF($CN$9:$CN1399, $CN1399, $CL$9:$CL$9)</f>
        <v>270.22916666666418</v>
      </c>
      <c r="CP1399" s="140" t="str">
        <f ca="1">IFERROR(INDEX('Current Jobs'!$W$11:$W$510, MATCH($CN1399, 'Current Jobs'!$T$11:$T$510, 0)), "")</f>
        <v/>
      </c>
      <c r="CQ1399" s="17" t="str">
        <f t="shared" ca="1" si="226"/>
        <v/>
      </c>
      <c r="CR1399" s="17" t="str">
        <f t="shared" ca="1" si="220"/>
        <v/>
      </c>
      <c r="CS1399" s="17" t="str">
        <f t="shared" ca="1" si="231"/>
        <v/>
      </c>
      <c r="CT1399" s="17" t="str">
        <f t="shared" ca="1" si="232"/>
        <v/>
      </c>
      <c r="CV1399" s="118" t="str" cm="1">
        <f t="array" aca="1" ref="CV1399" ca="1">IF($CN1399&gt;$CV$6, "", IFERROR(INDEX($BO$4:$BV$4, $BN$4, MATCH($CK1399, $BO$8:$BV$8, 0)), 0))</f>
        <v/>
      </c>
      <c r="CX1399" s="118" t="str">
        <f t="shared" ca="1" si="229"/>
        <v/>
      </c>
    </row>
    <row r="1400" spans="88:102" hidden="1" x14ac:dyDescent="0.25">
      <c r="CJ1400" s="89">
        <f t="shared" ca="1" si="227"/>
        <v>46055</v>
      </c>
      <c r="CK1400" s="17" t="str">
        <f t="shared" ca="1" si="228"/>
        <v>Mon</v>
      </c>
      <c r="CL1400" s="118" cm="1">
        <f t="array" aca="1" ref="CL1400" ca="1">IFERROR(INDEX($BO$6:$BV$6, $BN$6, MATCH($CK1400, $BO$8:$BV$8, 0)), 0)</f>
        <v>0.28385416666666663</v>
      </c>
      <c r="CN1400" s="150">
        <f t="shared" ca="1" si="230"/>
        <v>5</v>
      </c>
      <c r="CO1400" s="118">
        <f ca="1">SUMIF($CN$9:$CN1400, $CN1400, $CL$9:$CL$9)</f>
        <v>270.51302083333087</v>
      </c>
      <c r="CP1400" s="140" t="str">
        <f ca="1">IFERROR(INDEX('Current Jobs'!$W$11:$W$510, MATCH($CN1400, 'Current Jobs'!$T$11:$T$510, 0)), "")</f>
        <v/>
      </c>
      <c r="CQ1400" s="17" t="str">
        <f t="shared" ca="1" si="226"/>
        <v/>
      </c>
      <c r="CR1400" s="17" t="str">
        <f t="shared" ca="1" si="220"/>
        <v/>
      </c>
      <c r="CS1400" s="17" t="str">
        <f t="shared" ca="1" si="231"/>
        <v/>
      </c>
      <c r="CT1400" s="17" t="str">
        <f t="shared" ca="1" si="232"/>
        <v/>
      </c>
      <c r="CV1400" s="118" t="str" cm="1">
        <f t="array" aca="1" ref="CV1400" ca="1">IF($CN1400&gt;$CV$6, "", IFERROR(INDEX($BO$4:$BV$4, $BN$4, MATCH($CK1400, $BO$8:$BV$8, 0)), 0))</f>
        <v/>
      </c>
      <c r="CX1400" s="118" t="str">
        <f t="shared" ca="1" si="229"/>
        <v/>
      </c>
    </row>
    <row r="1401" spans="88:102" hidden="1" x14ac:dyDescent="0.25">
      <c r="CJ1401" s="89">
        <f t="shared" ca="1" si="227"/>
        <v>46056</v>
      </c>
      <c r="CK1401" s="17" t="str">
        <f t="shared" ca="1" si="228"/>
        <v>Tue</v>
      </c>
      <c r="CL1401" s="118" cm="1">
        <f t="array" aca="1" ref="CL1401" ca="1">IFERROR(INDEX($BO$6:$BV$6, $BN$6, MATCH($CK1401, $BO$8:$BV$8, 0)), 0)</f>
        <v>0.28385416666666663</v>
      </c>
      <c r="CN1401" s="150">
        <f t="shared" ca="1" si="230"/>
        <v>5</v>
      </c>
      <c r="CO1401" s="118">
        <f ca="1">SUMIF($CN$9:$CN1401, $CN1401, $CL$9:$CL$9)</f>
        <v>270.79687499999756</v>
      </c>
      <c r="CP1401" s="140" t="str">
        <f ca="1">IFERROR(INDEX('Current Jobs'!$W$11:$W$510, MATCH($CN1401, 'Current Jobs'!$T$11:$T$510, 0)), "")</f>
        <v/>
      </c>
      <c r="CQ1401" s="17" t="str">
        <f t="shared" ca="1" si="226"/>
        <v/>
      </c>
      <c r="CR1401" s="17" t="str">
        <f t="shared" ca="1" si="220"/>
        <v/>
      </c>
      <c r="CS1401" s="17" t="str">
        <f t="shared" ca="1" si="231"/>
        <v/>
      </c>
      <c r="CT1401" s="17" t="str">
        <f t="shared" ca="1" si="232"/>
        <v/>
      </c>
      <c r="CV1401" s="118" t="str" cm="1">
        <f t="array" aca="1" ref="CV1401" ca="1">IF($CN1401&gt;$CV$6, "", IFERROR(INDEX($BO$4:$BV$4, $BN$4, MATCH($CK1401, $BO$8:$BV$8, 0)), 0))</f>
        <v/>
      </c>
      <c r="CX1401" s="118" t="str">
        <f t="shared" ca="1" si="229"/>
        <v/>
      </c>
    </row>
    <row r="1402" spans="88:102" hidden="1" x14ac:dyDescent="0.25">
      <c r="CJ1402" s="89">
        <f t="shared" ca="1" si="227"/>
        <v>46057</v>
      </c>
      <c r="CK1402" s="17" t="str">
        <f t="shared" ca="1" si="228"/>
        <v>Wed</v>
      </c>
      <c r="CL1402" s="118" cm="1">
        <f t="array" aca="1" ref="CL1402" ca="1">IFERROR(INDEX($BO$6:$BV$6, $BN$6, MATCH($CK1402, $BO$8:$BV$8, 0)), 0)</f>
        <v>0.28385416666666663</v>
      </c>
      <c r="CN1402" s="150">
        <f t="shared" ca="1" si="230"/>
        <v>5</v>
      </c>
      <c r="CO1402" s="118">
        <f ca="1">SUMIF($CN$9:$CN1402, $CN1402, $CL$9:$CL$9)</f>
        <v>271.08072916666424</v>
      </c>
      <c r="CP1402" s="140" t="str">
        <f ca="1">IFERROR(INDEX('Current Jobs'!$W$11:$W$510, MATCH($CN1402, 'Current Jobs'!$T$11:$T$510, 0)), "")</f>
        <v/>
      </c>
      <c r="CQ1402" s="17" t="str">
        <f t="shared" ca="1" si="226"/>
        <v/>
      </c>
      <c r="CR1402" s="17" t="str">
        <f t="shared" ca="1" si="220"/>
        <v/>
      </c>
      <c r="CS1402" s="17" t="str">
        <f t="shared" ca="1" si="231"/>
        <v/>
      </c>
      <c r="CT1402" s="17" t="str">
        <f t="shared" ca="1" si="232"/>
        <v/>
      </c>
      <c r="CV1402" s="118" t="str" cm="1">
        <f t="array" aca="1" ref="CV1402" ca="1">IF($CN1402&gt;$CV$6, "", IFERROR(INDEX($BO$4:$BV$4, $BN$4, MATCH($CK1402, $BO$8:$BV$8, 0)), 0))</f>
        <v/>
      </c>
      <c r="CX1402" s="118" t="str">
        <f t="shared" ca="1" si="229"/>
        <v/>
      </c>
    </row>
    <row r="1403" spans="88:102" hidden="1" x14ac:dyDescent="0.25">
      <c r="CJ1403" s="89">
        <f t="shared" ca="1" si="227"/>
        <v>46058</v>
      </c>
      <c r="CK1403" s="17" t="str">
        <f t="shared" ca="1" si="228"/>
        <v>Thu</v>
      </c>
      <c r="CL1403" s="118" cm="1">
        <f t="array" aca="1" ref="CL1403" ca="1">IFERROR(INDEX($BO$6:$BV$6, $BN$6, MATCH($CK1403, $BO$8:$BV$8, 0)), 0)</f>
        <v>0.28385416666666663</v>
      </c>
      <c r="CN1403" s="150">
        <f t="shared" ca="1" si="230"/>
        <v>5</v>
      </c>
      <c r="CO1403" s="118">
        <f ca="1">SUMIF($CN$9:$CN1403, $CN1403, $CL$9:$CL$9)</f>
        <v>271.36458333333093</v>
      </c>
      <c r="CP1403" s="140" t="str">
        <f ca="1">IFERROR(INDEX('Current Jobs'!$W$11:$W$510, MATCH($CN1403, 'Current Jobs'!$T$11:$T$510, 0)), "")</f>
        <v/>
      </c>
      <c r="CQ1403" s="17" t="str">
        <f t="shared" ca="1" si="226"/>
        <v/>
      </c>
      <c r="CR1403" s="17" t="str">
        <f t="shared" ca="1" si="220"/>
        <v/>
      </c>
      <c r="CS1403" s="17" t="str">
        <f t="shared" ca="1" si="231"/>
        <v/>
      </c>
      <c r="CT1403" s="17" t="str">
        <f t="shared" ca="1" si="232"/>
        <v/>
      </c>
      <c r="CV1403" s="118" t="str" cm="1">
        <f t="array" aca="1" ref="CV1403" ca="1">IF($CN1403&gt;$CV$6, "", IFERROR(INDEX($BO$4:$BV$4, $BN$4, MATCH($CK1403, $BO$8:$BV$8, 0)), 0))</f>
        <v/>
      </c>
      <c r="CX1403" s="118" t="str">
        <f t="shared" ca="1" si="229"/>
        <v/>
      </c>
    </row>
    <row r="1404" spans="88:102" hidden="1" x14ac:dyDescent="0.25">
      <c r="CJ1404" s="89">
        <f t="shared" ca="1" si="227"/>
        <v>46059</v>
      </c>
      <c r="CK1404" s="17" t="str">
        <f t="shared" ca="1" si="228"/>
        <v>Fri</v>
      </c>
      <c r="CL1404" s="118" cm="1">
        <f t="array" aca="1" ref="CL1404" ca="1">IFERROR(INDEX($BO$6:$BV$6, $BN$6, MATCH($CK1404, $BO$8:$BV$8, 0)), 0)</f>
        <v>0.28385416666666663</v>
      </c>
      <c r="CN1404" s="150">
        <f t="shared" ca="1" si="230"/>
        <v>5</v>
      </c>
      <c r="CO1404" s="118">
        <f ca="1">SUMIF($CN$9:$CN1404, $CN1404, $CL$9:$CL$9)</f>
        <v>271.64843749999761</v>
      </c>
      <c r="CP1404" s="140" t="str">
        <f ca="1">IFERROR(INDEX('Current Jobs'!$W$11:$W$510, MATCH($CN1404, 'Current Jobs'!$T$11:$T$510, 0)), "")</f>
        <v/>
      </c>
      <c r="CQ1404" s="17" t="str">
        <f t="shared" ca="1" si="226"/>
        <v/>
      </c>
      <c r="CR1404" s="17" t="str">
        <f t="shared" ca="1" si="220"/>
        <v/>
      </c>
      <c r="CS1404" s="17" t="str">
        <f t="shared" ca="1" si="231"/>
        <v/>
      </c>
      <c r="CT1404" s="17" t="str">
        <f t="shared" ca="1" si="232"/>
        <v/>
      </c>
      <c r="CV1404" s="118" t="str" cm="1">
        <f t="array" aca="1" ref="CV1404" ca="1">IF($CN1404&gt;$CV$6, "", IFERROR(INDEX($BO$4:$BV$4, $BN$4, MATCH($CK1404, $BO$8:$BV$8, 0)), 0))</f>
        <v/>
      </c>
      <c r="CX1404" s="118" t="str">
        <f t="shared" ca="1" si="229"/>
        <v/>
      </c>
    </row>
    <row r="1405" spans="88:102" hidden="1" x14ac:dyDescent="0.25">
      <c r="CJ1405" s="89">
        <f t="shared" ca="1" si="227"/>
        <v>46060</v>
      </c>
      <c r="CK1405" s="17" t="str">
        <f t="shared" ca="1" si="228"/>
        <v>Sat</v>
      </c>
      <c r="CL1405" s="118" cm="1">
        <f t="array" aca="1" ref="CL1405" ca="1">IFERROR(INDEX($BO$6:$BV$6, $BN$6, MATCH($CK1405, $BO$8:$BV$8, 0)), 0)</f>
        <v>0</v>
      </c>
      <c r="CN1405" s="150">
        <f t="shared" ca="1" si="230"/>
        <v>5</v>
      </c>
      <c r="CO1405" s="118">
        <f ca="1">SUMIF($CN$9:$CN1405, $CN1405, $CL$9:$CL$9)</f>
        <v>271.64843749999761</v>
      </c>
      <c r="CP1405" s="140" t="str">
        <f ca="1">IFERROR(INDEX('Current Jobs'!$W$11:$W$510, MATCH($CN1405, 'Current Jobs'!$T$11:$T$510, 0)), "")</f>
        <v/>
      </c>
      <c r="CQ1405" s="17" t="str">
        <f t="shared" ca="1" si="226"/>
        <v/>
      </c>
      <c r="CR1405" s="17" t="str">
        <f t="shared" ca="1" si="220"/>
        <v/>
      </c>
      <c r="CS1405" s="17" t="str">
        <f t="shared" ca="1" si="231"/>
        <v/>
      </c>
      <c r="CT1405" s="17" t="str">
        <f t="shared" ca="1" si="232"/>
        <v/>
      </c>
      <c r="CV1405" s="118" t="str" cm="1">
        <f t="array" aca="1" ref="CV1405" ca="1">IF($CN1405&gt;$CV$6, "", IFERROR(INDEX($BO$4:$BV$4, $BN$4, MATCH($CK1405, $BO$8:$BV$8, 0)), 0))</f>
        <v/>
      </c>
      <c r="CX1405" s="118" t="str">
        <f t="shared" ca="1" si="229"/>
        <v/>
      </c>
    </row>
    <row r="1406" spans="88:102" hidden="1" x14ac:dyDescent="0.25">
      <c r="CJ1406" s="89">
        <f t="shared" ca="1" si="227"/>
        <v>46061</v>
      </c>
      <c r="CK1406" s="17" t="str">
        <f t="shared" ca="1" si="228"/>
        <v>Sun</v>
      </c>
      <c r="CL1406" s="118" cm="1">
        <f t="array" aca="1" ref="CL1406" ca="1">IFERROR(INDEX($BO$6:$BV$6, $BN$6, MATCH($CK1406, $BO$8:$BV$8, 0)), 0)</f>
        <v>0</v>
      </c>
      <c r="CN1406" s="150">
        <f t="shared" ca="1" si="230"/>
        <v>5</v>
      </c>
      <c r="CO1406" s="118">
        <f ca="1">SUMIF($CN$9:$CN1406, $CN1406, $CL$9:$CL$9)</f>
        <v>271.64843749999761</v>
      </c>
      <c r="CP1406" s="140" t="str">
        <f ca="1">IFERROR(INDEX('Current Jobs'!$W$11:$W$510, MATCH($CN1406, 'Current Jobs'!$T$11:$T$510, 0)), "")</f>
        <v/>
      </c>
      <c r="CQ1406" s="17" t="str">
        <f t="shared" ca="1" si="226"/>
        <v/>
      </c>
      <c r="CR1406" s="17" t="str">
        <f t="shared" ca="1" si="220"/>
        <v/>
      </c>
      <c r="CS1406" s="17" t="str">
        <f t="shared" ca="1" si="231"/>
        <v/>
      </c>
      <c r="CT1406" s="17" t="str">
        <f t="shared" ca="1" si="232"/>
        <v/>
      </c>
      <c r="CV1406" s="118" t="str" cm="1">
        <f t="array" aca="1" ref="CV1406" ca="1">IF($CN1406&gt;$CV$6, "", IFERROR(INDEX($BO$4:$BV$4, $BN$4, MATCH($CK1406, $BO$8:$BV$8, 0)), 0))</f>
        <v/>
      </c>
      <c r="CX1406" s="118" t="str">
        <f t="shared" ca="1" si="229"/>
        <v/>
      </c>
    </row>
    <row r="1407" spans="88:102" hidden="1" x14ac:dyDescent="0.25">
      <c r="CJ1407" s="89">
        <f t="shared" ca="1" si="227"/>
        <v>46062</v>
      </c>
      <c r="CK1407" s="17" t="str">
        <f t="shared" ca="1" si="228"/>
        <v>Mon</v>
      </c>
      <c r="CL1407" s="118" cm="1">
        <f t="array" aca="1" ref="CL1407" ca="1">IFERROR(INDEX($BO$6:$BV$6, $BN$6, MATCH($CK1407, $BO$8:$BV$8, 0)), 0)</f>
        <v>0.28385416666666663</v>
      </c>
      <c r="CN1407" s="150">
        <f t="shared" ca="1" si="230"/>
        <v>5</v>
      </c>
      <c r="CO1407" s="118">
        <f ca="1">SUMIF($CN$9:$CN1407, $CN1407, $CL$9:$CL$9)</f>
        <v>271.9322916666643</v>
      </c>
      <c r="CP1407" s="140" t="str">
        <f ca="1">IFERROR(INDEX('Current Jobs'!$W$11:$W$510, MATCH($CN1407, 'Current Jobs'!$T$11:$T$510, 0)), "")</f>
        <v/>
      </c>
      <c r="CQ1407" s="17" t="str">
        <f t="shared" ca="1" si="226"/>
        <v/>
      </c>
      <c r="CR1407" s="17" t="str">
        <f t="shared" ca="1" si="220"/>
        <v/>
      </c>
      <c r="CS1407" s="17" t="str">
        <f t="shared" ca="1" si="231"/>
        <v/>
      </c>
      <c r="CT1407" s="17" t="str">
        <f t="shared" ca="1" si="232"/>
        <v/>
      </c>
      <c r="CV1407" s="118" t="str" cm="1">
        <f t="array" aca="1" ref="CV1407" ca="1">IF($CN1407&gt;$CV$6, "", IFERROR(INDEX($BO$4:$BV$4, $BN$4, MATCH($CK1407, $BO$8:$BV$8, 0)), 0))</f>
        <v/>
      </c>
      <c r="CX1407" s="118" t="str">
        <f t="shared" ca="1" si="229"/>
        <v/>
      </c>
    </row>
    <row r="1408" spans="88:102" hidden="1" x14ac:dyDescent="0.25">
      <c r="CJ1408" s="89">
        <f t="shared" ca="1" si="227"/>
        <v>46063</v>
      </c>
      <c r="CK1408" s="17" t="str">
        <f t="shared" ca="1" si="228"/>
        <v>Tue</v>
      </c>
      <c r="CL1408" s="118" cm="1">
        <f t="array" aca="1" ref="CL1408" ca="1">IFERROR(INDEX($BO$6:$BV$6, $BN$6, MATCH($CK1408, $BO$8:$BV$8, 0)), 0)</f>
        <v>0.28385416666666663</v>
      </c>
      <c r="CN1408" s="150">
        <f t="shared" ca="1" si="230"/>
        <v>5</v>
      </c>
      <c r="CO1408" s="118">
        <f ca="1">SUMIF($CN$9:$CN1408, $CN1408, $CL$9:$CL$9)</f>
        <v>272.21614583333098</v>
      </c>
      <c r="CP1408" s="140" t="str">
        <f ca="1">IFERROR(INDEX('Current Jobs'!$W$11:$W$510, MATCH($CN1408, 'Current Jobs'!$T$11:$T$510, 0)), "")</f>
        <v/>
      </c>
      <c r="CQ1408" s="17" t="str">
        <f t="shared" ca="1" si="226"/>
        <v/>
      </c>
      <c r="CR1408" s="17" t="str">
        <f t="shared" ca="1" si="220"/>
        <v/>
      </c>
      <c r="CS1408" s="17" t="str">
        <f t="shared" ca="1" si="231"/>
        <v/>
      </c>
      <c r="CT1408" s="17" t="str">
        <f t="shared" ca="1" si="232"/>
        <v/>
      </c>
      <c r="CV1408" s="118" t="str" cm="1">
        <f t="array" aca="1" ref="CV1408" ca="1">IF($CN1408&gt;$CV$6, "", IFERROR(INDEX($BO$4:$BV$4, $BN$4, MATCH($CK1408, $BO$8:$BV$8, 0)), 0))</f>
        <v/>
      </c>
      <c r="CX1408" s="118" t="str">
        <f t="shared" ca="1" si="229"/>
        <v/>
      </c>
    </row>
    <row r="1409" spans="88:102" hidden="1" x14ac:dyDescent="0.25">
      <c r="CJ1409" s="89">
        <f t="shared" ca="1" si="227"/>
        <v>46064</v>
      </c>
      <c r="CK1409" s="17" t="str">
        <f t="shared" ca="1" si="228"/>
        <v>Wed</v>
      </c>
      <c r="CL1409" s="118" cm="1">
        <f t="array" aca="1" ref="CL1409" ca="1">IFERROR(INDEX($BO$6:$BV$6, $BN$6, MATCH($CK1409, $BO$8:$BV$8, 0)), 0)</f>
        <v>0.28385416666666663</v>
      </c>
      <c r="CN1409" s="150">
        <f t="shared" ca="1" si="230"/>
        <v>5</v>
      </c>
      <c r="CO1409" s="118">
        <f ca="1">SUMIF($CN$9:$CN1409, $CN1409, $CL$9:$CL$9)</f>
        <v>272.49999999999767</v>
      </c>
      <c r="CP1409" s="140" t="str">
        <f ca="1">IFERROR(INDEX('Current Jobs'!$W$11:$W$510, MATCH($CN1409, 'Current Jobs'!$T$11:$T$510, 0)), "")</f>
        <v/>
      </c>
      <c r="CQ1409" s="17" t="str">
        <f t="shared" ca="1" si="226"/>
        <v/>
      </c>
      <c r="CR1409" s="17" t="str">
        <f t="shared" ca="1" si="220"/>
        <v/>
      </c>
      <c r="CS1409" s="17" t="str">
        <f t="shared" ca="1" si="231"/>
        <v/>
      </c>
      <c r="CT1409" s="17" t="str">
        <f t="shared" ca="1" si="232"/>
        <v/>
      </c>
      <c r="CV1409" s="118" t="str" cm="1">
        <f t="array" aca="1" ref="CV1409" ca="1">IF($CN1409&gt;$CV$6, "", IFERROR(INDEX($BO$4:$BV$4, $BN$4, MATCH($CK1409, $BO$8:$BV$8, 0)), 0))</f>
        <v/>
      </c>
      <c r="CX1409" s="118" t="str">
        <f t="shared" ca="1" si="229"/>
        <v/>
      </c>
    </row>
    <row r="1410" spans="88:102" hidden="1" x14ac:dyDescent="0.25">
      <c r="CJ1410" s="89">
        <f t="shared" ca="1" si="227"/>
        <v>46065</v>
      </c>
      <c r="CK1410" s="17" t="str">
        <f t="shared" ca="1" si="228"/>
        <v>Thu</v>
      </c>
      <c r="CL1410" s="118" cm="1">
        <f t="array" aca="1" ref="CL1410" ca="1">IFERROR(INDEX($BO$6:$BV$6, $BN$6, MATCH($CK1410, $BO$8:$BV$8, 0)), 0)</f>
        <v>0.28385416666666663</v>
      </c>
      <c r="CN1410" s="150">
        <f t="shared" ca="1" si="230"/>
        <v>5</v>
      </c>
      <c r="CO1410" s="118">
        <f ca="1">SUMIF($CN$9:$CN1410, $CN1410, $CL$9:$CL$9)</f>
        <v>272.78385416666436</v>
      </c>
      <c r="CP1410" s="140" t="str">
        <f ca="1">IFERROR(INDEX('Current Jobs'!$W$11:$W$510, MATCH($CN1410, 'Current Jobs'!$T$11:$T$510, 0)), "")</f>
        <v/>
      </c>
      <c r="CQ1410" s="17" t="str">
        <f t="shared" ca="1" si="226"/>
        <v/>
      </c>
      <c r="CR1410" s="17" t="str">
        <f t="shared" ca="1" si="220"/>
        <v/>
      </c>
      <c r="CS1410" s="17" t="str">
        <f t="shared" ca="1" si="231"/>
        <v/>
      </c>
      <c r="CT1410" s="17" t="str">
        <f t="shared" ca="1" si="232"/>
        <v/>
      </c>
      <c r="CV1410" s="118" t="str" cm="1">
        <f t="array" aca="1" ref="CV1410" ca="1">IF($CN1410&gt;$CV$6, "", IFERROR(INDEX($BO$4:$BV$4, $BN$4, MATCH($CK1410, $BO$8:$BV$8, 0)), 0))</f>
        <v/>
      </c>
      <c r="CX1410" s="118" t="str">
        <f t="shared" ca="1" si="229"/>
        <v/>
      </c>
    </row>
    <row r="1411" spans="88:102" hidden="1" x14ac:dyDescent="0.25">
      <c r="CJ1411" s="89">
        <f t="shared" ca="1" si="227"/>
        <v>46066</v>
      </c>
      <c r="CK1411" s="17" t="str">
        <f t="shared" ca="1" si="228"/>
        <v>Fri</v>
      </c>
      <c r="CL1411" s="118" cm="1">
        <f t="array" aca="1" ref="CL1411" ca="1">IFERROR(INDEX($BO$6:$BV$6, $BN$6, MATCH($CK1411, $BO$8:$BV$8, 0)), 0)</f>
        <v>0.28385416666666663</v>
      </c>
      <c r="CN1411" s="150">
        <f t="shared" ca="1" si="230"/>
        <v>5</v>
      </c>
      <c r="CO1411" s="118">
        <f ca="1">SUMIF($CN$9:$CN1411, $CN1411, $CL$9:$CL$9)</f>
        <v>273.06770833333104</v>
      </c>
      <c r="CP1411" s="140" t="str">
        <f ca="1">IFERROR(INDEX('Current Jobs'!$W$11:$W$510, MATCH($CN1411, 'Current Jobs'!$T$11:$T$510, 0)), "")</f>
        <v/>
      </c>
      <c r="CQ1411" s="17" t="str">
        <f t="shared" ca="1" si="226"/>
        <v/>
      </c>
      <c r="CR1411" s="17" t="str">
        <f t="shared" ca="1" si="220"/>
        <v/>
      </c>
      <c r="CS1411" s="17" t="str">
        <f t="shared" ca="1" si="231"/>
        <v/>
      </c>
      <c r="CT1411" s="17" t="str">
        <f t="shared" ca="1" si="232"/>
        <v/>
      </c>
      <c r="CV1411" s="118" t="str" cm="1">
        <f t="array" aca="1" ref="CV1411" ca="1">IF($CN1411&gt;$CV$6, "", IFERROR(INDEX($BO$4:$BV$4, $BN$4, MATCH($CK1411, $BO$8:$BV$8, 0)), 0))</f>
        <v/>
      </c>
      <c r="CX1411" s="118" t="str">
        <f t="shared" ca="1" si="229"/>
        <v/>
      </c>
    </row>
    <row r="1412" spans="88:102" hidden="1" x14ac:dyDescent="0.25">
      <c r="CJ1412" s="89">
        <f t="shared" ca="1" si="227"/>
        <v>46067</v>
      </c>
      <c r="CK1412" s="17" t="str">
        <f t="shared" ca="1" si="228"/>
        <v>Sat</v>
      </c>
      <c r="CL1412" s="118" cm="1">
        <f t="array" aca="1" ref="CL1412" ca="1">IFERROR(INDEX($BO$6:$BV$6, $BN$6, MATCH($CK1412, $BO$8:$BV$8, 0)), 0)</f>
        <v>0</v>
      </c>
      <c r="CN1412" s="150">
        <f t="shared" ca="1" si="230"/>
        <v>5</v>
      </c>
      <c r="CO1412" s="118">
        <f ca="1">SUMIF($CN$9:$CN1412, $CN1412, $CL$9:$CL$9)</f>
        <v>273.06770833333104</v>
      </c>
      <c r="CP1412" s="140" t="str">
        <f ca="1">IFERROR(INDEX('Current Jobs'!$W$11:$W$510, MATCH($CN1412, 'Current Jobs'!$T$11:$T$510, 0)), "")</f>
        <v/>
      </c>
      <c r="CQ1412" s="17" t="str">
        <f t="shared" ca="1" si="226"/>
        <v/>
      </c>
      <c r="CR1412" s="17" t="str">
        <f t="shared" ca="1" si="220"/>
        <v/>
      </c>
      <c r="CS1412" s="17" t="str">
        <f t="shared" ca="1" si="231"/>
        <v/>
      </c>
      <c r="CT1412" s="17" t="str">
        <f t="shared" ca="1" si="232"/>
        <v/>
      </c>
      <c r="CV1412" s="118" t="str" cm="1">
        <f t="array" aca="1" ref="CV1412" ca="1">IF($CN1412&gt;$CV$6, "", IFERROR(INDEX($BO$4:$BV$4, $BN$4, MATCH($CK1412, $BO$8:$BV$8, 0)), 0))</f>
        <v/>
      </c>
      <c r="CX1412" s="118" t="str">
        <f t="shared" ca="1" si="229"/>
        <v/>
      </c>
    </row>
    <row r="1413" spans="88:102" hidden="1" x14ac:dyDescent="0.25">
      <c r="CJ1413" s="89">
        <f t="shared" ca="1" si="227"/>
        <v>46068</v>
      </c>
      <c r="CK1413" s="17" t="str">
        <f t="shared" ca="1" si="228"/>
        <v>Sun</v>
      </c>
      <c r="CL1413" s="118" cm="1">
        <f t="array" aca="1" ref="CL1413" ca="1">IFERROR(INDEX($BO$6:$BV$6, $BN$6, MATCH($CK1413, $BO$8:$BV$8, 0)), 0)</f>
        <v>0</v>
      </c>
      <c r="CN1413" s="150">
        <f t="shared" ca="1" si="230"/>
        <v>5</v>
      </c>
      <c r="CO1413" s="118">
        <f ca="1">SUMIF($CN$9:$CN1413, $CN1413, $CL$9:$CL$9)</f>
        <v>273.06770833333104</v>
      </c>
      <c r="CP1413" s="140" t="str">
        <f ca="1">IFERROR(INDEX('Current Jobs'!$W$11:$W$510, MATCH($CN1413, 'Current Jobs'!$T$11:$T$510, 0)), "")</f>
        <v/>
      </c>
      <c r="CQ1413" s="17" t="str">
        <f t="shared" ca="1" si="226"/>
        <v/>
      </c>
      <c r="CR1413" s="17" t="str">
        <f t="shared" ca="1" si="220"/>
        <v/>
      </c>
      <c r="CS1413" s="17" t="str">
        <f t="shared" ca="1" si="231"/>
        <v/>
      </c>
      <c r="CT1413" s="17" t="str">
        <f t="shared" ca="1" si="232"/>
        <v/>
      </c>
      <c r="CV1413" s="118" t="str" cm="1">
        <f t="array" aca="1" ref="CV1413" ca="1">IF($CN1413&gt;$CV$6, "", IFERROR(INDEX($BO$4:$BV$4, $BN$4, MATCH($CK1413, $BO$8:$BV$8, 0)), 0))</f>
        <v/>
      </c>
      <c r="CX1413" s="118" t="str">
        <f t="shared" ca="1" si="229"/>
        <v/>
      </c>
    </row>
    <row r="1414" spans="88:102" hidden="1" x14ac:dyDescent="0.25">
      <c r="CJ1414" s="89">
        <f t="shared" ca="1" si="227"/>
        <v>46069</v>
      </c>
      <c r="CK1414" s="17" t="str">
        <f t="shared" ca="1" si="228"/>
        <v>Mon</v>
      </c>
      <c r="CL1414" s="118" cm="1">
        <f t="array" aca="1" ref="CL1414" ca="1">IFERROR(INDEX($BO$6:$BV$6, $BN$6, MATCH($CK1414, $BO$8:$BV$8, 0)), 0)</f>
        <v>0.28385416666666663</v>
      </c>
      <c r="CN1414" s="150">
        <f t="shared" ca="1" si="230"/>
        <v>5</v>
      </c>
      <c r="CO1414" s="118">
        <f ca="1">SUMIF($CN$9:$CN1414, $CN1414, $CL$9:$CL$9)</f>
        <v>273.35156249999773</v>
      </c>
      <c r="CP1414" s="140" t="str">
        <f ca="1">IFERROR(INDEX('Current Jobs'!$W$11:$W$510, MATCH($CN1414, 'Current Jobs'!$T$11:$T$510, 0)), "")</f>
        <v/>
      </c>
      <c r="CQ1414" s="17" t="str">
        <f t="shared" ca="1" si="226"/>
        <v/>
      </c>
      <c r="CR1414" s="17" t="str">
        <f t="shared" ca="1" si="220"/>
        <v/>
      </c>
      <c r="CS1414" s="17" t="str">
        <f t="shared" ca="1" si="231"/>
        <v/>
      </c>
      <c r="CT1414" s="17" t="str">
        <f t="shared" ca="1" si="232"/>
        <v/>
      </c>
      <c r="CV1414" s="118" t="str" cm="1">
        <f t="array" aca="1" ref="CV1414" ca="1">IF($CN1414&gt;$CV$6, "", IFERROR(INDEX($BO$4:$BV$4, $BN$4, MATCH($CK1414, $BO$8:$BV$8, 0)), 0))</f>
        <v/>
      </c>
      <c r="CX1414" s="118" t="str">
        <f t="shared" ca="1" si="229"/>
        <v/>
      </c>
    </row>
    <row r="1415" spans="88:102" hidden="1" x14ac:dyDescent="0.25">
      <c r="CJ1415" s="89">
        <f t="shared" ca="1" si="227"/>
        <v>46070</v>
      </c>
      <c r="CK1415" s="17" t="str">
        <f t="shared" ca="1" si="228"/>
        <v>Tue</v>
      </c>
      <c r="CL1415" s="118" cm="1">
        <f t="array" aca="1" ref="CL1415" ca="1">IFERROR(INDEX($BO$6:$BV$6, $BN$6, MATCH($CK1415, $BO$8:$BV$8, 0)), 0)</f>
        <v>0.28385416666666663</v>
      </c>
      <c r="CN1415" s="150">
        <f t="shared" ca="1" si="230"/>
        <v>5</v>
      </c>
      <c r="CO1415" s="118">
        <f ca="1">SUMIF($CN$9:$CN1415, $CN1415, $CL$9:$CL$9)</f>
        <v>273.63541666666441</v>
      </c>
      <c r="CP1415" s="140" t="str">
        <f ca="1">IFERROR(INDEX('Current Jobs'!$W$11:$W$510, MATCH($CN1415, 'Current Jobs'!$T$11:$T$510, 0)), "")</f>
        <v/>
      </c>
      <c r="CQ1415" s="17" t="str">
        <f t="shared" ref="CQ1415:CQ1470" ca="1" si="233">IF($CN1415&gt;$CN1414, $CQ$8, "")</f>
        <v/>
      </c>
      <c r="CR1415" s="17" t="str">
        <f t="shared" ca="1" si="220"/>
        <v/>
      </c>
      <c r="CS1415" s="17" t="str">
        <f t="shared" ca="1" si="231"/>
        <v/>
      </c>
      <c r="CT1415" s="17" t="str">
        <f t="shared" ca="1" si="232"/>
        <v/>
      </c>
      <c r="CV1415" s="118" t="str" cm="1">
        <f t="array" aca="1" ref="CV1415" ca="1">IF($CN1415&gt;$CV$6, "", IFERROR(INDEX($BO$4:$BV$4, $BN$4, MATCH($CK1415, $BO$8:$BV$8, 0)), 0))</f>
        <v/>
      </c>
      <c r="CX1415" s="118" t="str">
        <f t="shared" ca="1" si="229"/>
        <v/>
      </c>
    </row>
    <row r="1416" spans="88:102" hidden="1" x14ac:dyDescent="0.25">
      <c r="CJ1416" s="89">
        <f t="shared" ref="CJ1416:CJ1470" ca="1" si="234">CJ1415+1</f>
        <v>46071</v>
      </c>
      <c r="CK1416" s="17" t="str">
        <f t="shared" ca="1" si="228"/>
        <v>Wed</v>
      </c>
      <c r="CL1416" s="118" cm="1">
        <f t="array" aca="1" ref="CL1416" ca="1">IFERROR(INDEX($BO$6:$BV$6, $BN$6, MATCH($CK1416, $BO$8:$BV$8, 0)), 0)</f>
        <v>0.28385416666666663</v>
      </c>
      <c r="CN1416" s="150">
        <f t="shared" ca="1" si="230"/>
        <v>5</v>
      </c>
      <c r="CO1416" s="118">
        <f ca="1">SUMIF($CN$9:$CN1416, $CN1416, $CL$9:$CL$9)</f>
        <v>273.9192708333311</v>
      </c>
      <c r="CP1416" s="140" t="str">
        <f ca="1">IFERROR(INDEX('Current Jobs'!$W$11:$W$510, MATCH($CN1416, 'Current Jobs'!$T$11:$T$510, 0)), "")</f>
        <v/>
      </c>
      <c r="CQ1416" s="17" t="str">
        <f t="shared" ca="1" si="233"/>
        <v/>
      </c>
      <c r="CR1416" s="17" t="str">
        <f t="shared" ca="1" si="220"/>
        <v/>
      </c>
      <c r="CS1416" s="17" t="str">
        <f t="shared" ca="1" si="231"/>
        <v/>
      </c>
      <c r="CT1416" s="17" t="str">
        <f t="shared" ca="1" si="232"/>
        <v/>
      </c>
      <c r="CV1416" s="118" t="str" cm="1">
        <f t="array" aca="1" ref="CV1416" ca="1">IF($CN1416&gt;$CV$6, "", IFERROR(INDEX($BO$4:$BV$4, $BN$4, MATCH($CK1416, $BO$8:$BV$8, 0)), 0))</f>
        <v/>
      </c>
      <c r="CX1416" s="118" t="str">
        <f t="shared" ca="1" si="229"/>
        <v/>
      </c>
    </row>
    <row r="1417" spans="88:102" hidden="1" x14ac:dyDescent="0.25">
      <c r="CJ1417" s="89">
        <f t="shared" ca="1" si="234"/>
        <v>46072</v>
      </c>
      <c r="CK1417" s="17" t="str">
        <f t="shared" ref="CK1417:CK1470" ca="1" si="235">IF(COUNTIF($U$9:$U$32, $CJ1417)&gt;0, $CK$2, IF(COUNTIF($BX$50:$BX$89, $CJ1417)&gt;0, $BV$8, TEXT($CJ1417, "ddd")))</f>
        <v>Thu</v>
      </c>
      <c r="CL1417" s="118" cm="1">
        <f t="array" aca="1" ref="CL1417" ca="1">IFERROR(INDEX($BO$6:$BV$6, $BN$6, MATCH($CK1417, $BO$8:$BV$8, 0)), 0)</f>
        <v>0.28385416666666663</v>
      </c>
      <c r="CN1417" s="150">
        <f t="shared" ca="1" si="230"/>
        <v>5</v>
      </c>
      <c r="CO1417" s="118">
        <f ca="1">SUMIF($CN$9:$CN1417, $CN1417, $CL$9:$CL$9)</f>
        <v>274.20312499999778</v>
      </c>
      <c r="CP1417" s="140" t="str">
        <f ca="1">IFERROR(INDEX('Current Jobs'!$W$11:$W$510, MATCH($CN1417, 'Current Jobs'!$T$11:$T$510, 0)), "")</f>
        <v/>
      </c>
      <c r="CQ1417" s="17" t="str">
        <f t="shared" ca="1" si="233"/>
        <v/>
      </c>
      <c r="CR1417" s="17" t="str">
        <f t="shared" ca="1" si="220"/>
        <v/>
      </c>
      <c r="CS1417" s="17" t="str">
        <f t="shared" ca="1" si="231"/>
        <v/>
      </c>
      <c r="CT1417" s="17" t="str">
        <f t="shared" ca="1" si="232"/>
        <v/>
      </c>
      <c r="CV1417" s="118" t="str" cm="1">
        <f t="array" aca="1" ref="CV1417" ca="1">IF($CN1417&gt;$CV$6, "", IFERROR(INDEX($BO$4:$BV$4, $BN$4, MATCH($CK1417, $BO$8:$BV$8, 0)), 0))</f>
        <v/>
      </c>
      <c r="CX1417" s="118" t="str">
        <f t="shared" ca="1" si="229"/>
        <v/>
      </c>
    </row>
    <row r="1418" spans="88:102" hidden="1" x14ac:dyDescent="0.25">
      <c r="CJ1418" s="89">
        <f t="shared" ca="1" si="234"/>
        <v>46073</v>
      </c>
      <c r="CK1418" s="17" t="str">
        <f t="shared" ca="1" si="235"/>
        <v>Fri</v>
      </c>
      <c r="CL1418" s="118" cm="1">
        <f t="array" aca="1" ref="CL1418" ca="1">IFERROR(INDEX($BO$6:$BV$6, $BN$6, MATCH($CK1418, $BO$8:$BV$8, 0)), 0)</f>
        <v>0.28385416666666663</v>
      </c>
      <c r="CN1418" s="150">
        <f t="shared" ca="1" si="230"/>
        <v>5</v>
      </c>
      <c r="CO1418" s="118">
        <f ca="1">SUMIF($CN$9:$CN1418, $CN1418, $CL$9:$CL$9)</f>
        <v>274.48697916666447</v>
      </c>
      <c r="CP1418" s="140" t="str">
        <f ca="1">IFERROR(INDEX('Current Jobs'!$W$11:$W$510, MATCH($CN1418, 'Current Jobs'!$T$11:$T$510, 0)), "")</f>
        <v/>
      </c>
      <c r="CQ1418" s="17" t="str">
        <f t="shared" ca="1" si="233"/>
        <v/>
      </c>
      <c r="CR1418" s="17" t="str">
        <f t="shared" ca="1" si="220"/>
        <v/>
      </c>
      <c r="CS1418" s="17" t="str">
        <f t="shared" ca="1" si="231"/>
        <v/>
      </c>
      <c r="CT1418" s="17" t="str">
        <f t="shared" ca="1" si="232"/>
        <v/>
      </c>
      <c r="CV1418" s="118" t="str" cm="1">
        <f t="array" aca="1" ref="CV1418" ca="1">IF($CN1418&gt;$CV$6, "", IFERROR(INDEX($BO$4:$BV$4, $BN$4, MATCH($CK1418, $BO$8:$BV$8, 0)), 0))</f>
        <v/>
      </c>
      <c r="CX1418" s="118" t="str">
        <f t="shared" ref="CX1418:CX1470" ca="1" si="236">IF($CN1418&gt;$CV$6, "", $CL1418)</f>
        <v/>
      </c>
    </row>
    <row r="1419" spans="88:102" hidden="1" x14ac:dyDescent="0.25">
      <c r="CJ1419" s="89">
        <f t="shared" ca="1" si="234"/>
        <v>46074</v>
      </c>
      <c r="CK1419" s="17" t="str">
        <f t="shared" ca="1" si="235"/>
        <v>Sat</v>
      </c>
      <c r="CL1419" s="118" cm="1">
        <f t="array" aca="1" ref="CL1419" ca="1">IFERROR(INDEX($BO$6:$BV$6, $BN$6, MATCH($CK1419, $BO$8:$BV$8, 0)), 0)</f>
        <v>0</v>
      </c>
      <c r="CN1419" s="150">
        <f t="shared" ca="1" si="230"/>
        <v>5</v>
      </c>
      <c r="CO1419" s="118">
        <f ca="1">SUMIF($CN$9:$CN1419, $CN1419, $CL$9:$CL$9)</f>
        <v>274.48697916666447</v>
      </c>
      <c r="CP1419" s="140" t="str">
        <f ca="1">IFERROR(INDEX('Current Jobs'!$W$11:$W$510, MATCH($CN1419, 'Current Jobs'!$T$11:$T$510, 0)), "")</f>
        <v/>
      </c>
      <c r="CQ1419" s="17" t="str">
        <f t="shared" ca="1" si="233"/>
        <v/>
      </c>
      <c r="CR1419" s="17" t="str">
        <f t="shared" ca="1" si="220"/>
        <v/>
      </c>
      <c r="CS1419" s="17" t="str">
        <f t="shared" ca="1" si="231"/>
        <v/>
      </c>
      <c r="CT1419" s="17" t="str">
        <f t="shared" ca="1" si="232"/>
        <v/>
      </c>
      <c r="CV1419" s="118" t="str" cm="1">
        <f t="array" aca="1" ref="CV1419" ca="1">IF($CN1419&gt;$CV$6, "", IFERROR(INDEX($BO$4:$BV$4, $BN$4, MATCH($CK1419, $BO$8:$BV$8, 0)), 0))</f>
        <v/>
      </c>
      <c r="CX1419" s="118" t="str">
        <f t="shared" ca="1" si="236"/>
        <v/>
      </c>
    </row>
    <row r="1420" spans="88:102" hidden="1" x14ac:dyDescent="0.25">
      <c r="CJ1420" s="89">
        <f t="shared" ca="1" si="234"/>
        <v>46075</v>
      </c>
      <c r="CK1420" s="17" t="str">
        <f t="shared" ca="1" si="235"/>
        <v>Sun</v>
      </c>
      <c r="CL1420" s="118" cm="1">
        <f t="array" aca="1" ref="CL1420" ca="1">IFERROR(INDEX($BO$6:$BV$6, $BN$6, MATCH($CK1420, $BO$8:$BV$8, 0)), 0)</f>
        <v>0</v>
      </c>
      <c r="CN1420" s="150">
        <f t="shared" ca="1" si="230"/>
        <v>5</v>
      </c>
      <c r="CO1420" s="118">
        <f ca="1">SUMIF($CN$9:$CN1420, $CN1420, $CL$9:$CL$9)</f>
        <v>274.48697916666447</v>
      </c>
      <c r="CP1420" s="140" t="str">
        <f ca="1">IFERROR(INDEX('Current Jobs'!$W$11:$W$510, MATCH($CN1420, 'Current Jobs'!$T$11:$T$510, 0)), "")</f>
        <v/>
      </c>
      <c r="CQ1420" s="17" t="str">
        <f t="shared" ca="1" si="233"/>
        <v/>
      </c>
      <c r="CR1420" s="17" t="str">
        <f t="shared" ca="1" si="220"/>
        <v/>
      </c>
      <c r="CS1420" s="17" t="str">
        <f t="shared" ca="1" si="231"/>
        <v/>
      </c>
      <c r="CT1420" s="17" t="str">
        <f t="shared" ca="1" si="232"/>
        <v/>
      </c>
      <c r="CV1420" s="118" t="str" cm="1">
        <f t="array" aca="1" ref="CV1420" ca="1">IF($CN1420&gt;$CV$6, "", IFERROR(INDEX($BO$4:$BV$4, $BN$4, MATCH($CK1420, $BO$8:$BV$8, 0)), 0))</f>
        <v/>
      </c>
      <c r="CX1420" s="118" t="str">
        <f t="shared" ca="1" si="236"/>
        <v/>
      </c>
    </row>
    <row r="1421" spans="88:102" hidden="1" x14ac:dyDescent="0.25">
      <c r="CJ1421" s="89">
        <f t="shared" ca="1" si="234"/>
        <v>46076</v>
      </c>
      <c r="CK1421" s="17" t="str">
        <f t="shared" ca="1" si="235"/>
        <v>Mon</v>
      </c>
      <c r="CL1421" s="118" cm="1">
        <f t="array" aca="1" ref="CL1421" ca="1">IFERROR(INDEX($BO$6:$BV$6, $BN$6, MATCH($CK1421, $BO$8:$BV$8, 0)), 0)</f>
        <v>0.28385416666666663</v>
      </c>
      <c r="CN1421" s="150">
        <f t="shared" ca="1" si="230"/>
        <v>5</v>
      </c>
      <c r="CO1421" s="118">
        <f ca="1">SUMIF($CN$9:$CN1421, $CN1421, $CL$9:$CL$9)</f>
        <v>274.77083333333115</v>
      </c>
      <c r="CP1421" s="140" t="str">
        <f ca="1">IFERROR(INDEX('Current Jobs'!$W$11:$W$510, MATCH($CN1421, 'Current Jobs'!$T$11:$T$510, 0)), "")</f>
        <v/>
      </c>
      <c r="CQ1421" s="17" t="str">
        <f t="shared" ca="1" si="233"/>
        <v/>
      </c>
      <c r="CR1421" s="17" t="str">
        <f t="shared" ca="1" si="220"/>
        <v/>
      </c>
      <c r="CS1421" s="17" t="str">
        <f t="shared" ca="1" si="231"/>
        <v/>
      </c>
      <c r="CT1421" s="17" t="str">
        <f t="shared" ca="1" si="232"/>
        <v/>
      </c>
      <c r="CV1421" s="118" t="str" cm="1">
        <f t="array" aca="1" ref="CV1421" ca="1">IF($CN1421&gt;$CV$6, "", IFERROR(INDEX($BO$4:$BV$4, $BN$4, MATCH($CK1421, $BO$8:$BV$8, 0)), 0))</f>
        <v/>
      </c>
      <c r="CX1421" s="118" t="str">
        <f t="shared" ca="1" si="236"/>
        <v/>
      </c>
    </row>
    <row r="1422" spans="88:102" hidden="1" x14ac:dyDescent="0.25">
      <c r="CJ1422" s="89">
        <f t="shared" ca="1" si="234"/>
        <v>46077</v>
      </c>
      <c r="CK1422" s="17" t="str">
        <f t="shared" ca="1" si="235"/>
        <v>Tue</v>
      </c>
      <c r="CL1422" s="118" cm="1">
        <f t="array" aca="1" ref="CL1422" ca="1">IFERROR(INDEX($BO$6:$BV$6, $BN$6, MATCH($CK1422, $BO$8:$BV$8, 0)), 0)</f>
        <v>0.28385416666666663</v>
      </c>
      <c r="CN1422" s="150">
        <f t="shared" ca="1" si="230"/>
        <v>5</v>
      </c>
      <c r="CO1422" s="118">
        <f ca="1">SUMIF($CN$9:$CN1422, $CN1422, $CL$9:$CL$9)</f>
        <v>275.05468749999784</v>
      </c>
      <c r="CP1422" s="140" t="str">
        <f ca="1">IFERROR(INDEX('Current Jobs'!$W$11:$W$510, MATCH($CN1422, 'Current Jobs'!$T$11:$T$510, 0)), "")</f>
        <v/>
      </c>
      <c r="CQ1422" s="17" t="str">
        <f t="shared" ca="1" si="233"/>
        <v/>
      </c>
      <c r="CR1422" s="17" t="str">
        <f t="shared" ca="1" si="220"/>
        <v/>
      </c>
      <c r="CS1422" s="17" t="str">
        <f t="shared" ca="1" si="231"/>
        <v/>
      </c>
      <c r="CT1422" s="17" t="str">
        <f t="shared" ca="1" si="232"/>
        <v/>
      </c>
      <c r="CV1422" s="118" t="str" cm="1">
        <f t="array" aca="1" ref="CV1422" ca="1">IF($CN1422&gt;$CV$6, "", IFERROR(INDEX($BO$4:$BV$4, $BN$4, MATCH($CK1422, $BO$8:$BV$8, 0)), 0))</f>
        <v/>
      </c>
      <c r="CX1422" s="118" t="str">
        <f t="shared" ca="1" si="236"/>
        <v/>
      </c>
    </row>
    <row r="1423" spans="88:102" hidden="1" x14ac:dyDescent="0.25">
      <c r="CJ1423" s="89">
        <f t="shared" ca="1" si="234"/>
        <v>46078</v>
      </c>
      <c r="CK1423" s="17" t="str">
        <f t="shared" ca="1" si="235"/>
        <v>Wed</v>
      </c>
      <c r="CL1423" s="118" cm="1">
        <f t="array" aca="1" ref="CL1423" ca="1">IFERROR(INDEX($BO$6:$BV$6, $BN$6, MATCH($CK1423, $BO$8:$BV$8, 0)), 0)</f>
        <v>0.28385416666666663</v>
      </c>
      <c r="CN1423" s="150">
        <f t="shared" ca="1" si="230"/>
        <v>5</v>
      </c>
      <c r="CO1423" s="118">
        <f ca="1">SUMIF($CN$9:$CN1423, $CN1423, $CL$9:$CL$9)</f>
        <v>275.33854166666453</v>
      </c>
      <c r="CP1423" s="140" t="str">
        <f ca="1">IFERROR(INDEX('Current Jobs'!$W$11:$W$510, MATCH($CN1423, 'Current Jobs'!$T$11:$T$510, 0)), "")</f>
        <v/>
      </c>
      <c r="CQ1423" s="17" t="str">
        <f t="shared" ca="1" si="233"/>
        <v/>
      </c>
      <c r="CR1423" s="17" t="str">
        <f t="shared" ca="1" si="220"/>
        <v/>
      </c>
      <c r="CS1423" s="17" t="str">
        <f t="shared" ca="1" si="231"/>
        <v/>
      </c>
      <c r="CT1423" s="17" t="str">
        <f t="shared" ca="1" si="232"/>
        <v/>
      </c>
      <c r="CV1423" s="118" t="str" cm="1">
        <f t="array" aca="1" ref="CV1423" ca="1">IF($CN1423&gt;$CV$6, "", IFERROR(INDEX($BO$4:$BV$4, $BN$4, MATCH($CK1423, $BO$8:$BV$8, 0)), 0))</f>
        <v/>
      </c>
      <c r="CX1423" s="118" t="str">
        <f t="shared" ca="1" si="236"/>
        <v/>
      </c>
    </row>
    <row r="1424" spans="88:102" hidden="1" x14ac:dyDescent="0.25">
      <c r="CJ1424" s="89">
        <f t="shared" ca="1" si="234"/>
        <v>46079</v>
      </c>
      <c r="CK1424" s="17" t="str">
        <f t="shared" ca="1" si="235"/>
        <v>Thu</v>
      </c>
      <c r="CL1424" s="118" cm="1">
        <f t="array" aca="1" ref="CL1424" ca="1">IFERROR(INDEX($BO$6:$BV$6, $BN$6, MATCH($CK1424, $BO$8:$BV$8, 0)), 0)</f>
        <v>0.28385416666666663</v>
      </c>
      <c r="CN1424" s="150">
        <f t="shared" ca="1" si="230"/>
        <v>5</v>
      </c>
      <c r="CO1424" s="118">
        <f ca="1">SUMIF($CN$9:$CN1424, $CN1424, $CL$9:$CL$9)</f>
        <v>275.62239583333121</v>
      </c>
      <c r="CP1424" s="140" t="str">
        <f ca="1">IFERROR(INDEX('Current Jobs'!$W$11:$W$510, MATCH($CN1424, 'Current Jobs'!$T$11:$T$510, 0)), "")</f>
        <v/>
      </c>
      <c r="CQ1424" s="17" t="str">
        <f t="shared" ca="1" si="233"/>
        <v/>
      </c>
      <c r="CR1424" s="17" t="str">
        <f t="shared" ca="1" si="220"/>
        <v/>
      </c>
      <c r="CS1424" s="17" t="str">
        <f t="shared" ca="1" si="231"/>
        <v/>
      </c>
      <c r="CT1424" s="17" t="str">
        <f t="shared" ca="1" si="232"/>
        <v/>
      </c>
      <c r="CV1424" s="118" t="str" cm="1">
        <f t="array" aca="1" ref="CV1424" ca="1">IF($CN1424&gt;$CV$6, "", IFERROR(INDEX($BO$4:$BV$4, $BN$4, MATCH($CK1424, $BO$8:$BV$8, 0)), 0))</f>
        <v/>
      </c>
      <c r="CX1424" s="118" t="str">
        <f t="shared" ca="1" si="236"/>
        <v/>
      </c>
    </row>
    <row r="1425" spans="88:102" hidden="1" x14ac:dyDescent="0.25">
      <c r="CJ1425" s="89">
        <f t="shared" ca="1" si="234"/>
        <v>46080</v>
      </c>
      <c r="CK1425" s="17" t="str">
        <f t="shared" ca="1" si="235"/>
        <v>Fri</v>
      </c>
      <c r="CL1425" s="118" cm="1">
        <f t="array" aca="1" ref="CL1425" ca="1">IFERROR(INDEX($BO$6:$BV$6, $BN$6, MATCH($CK1425, $BO$8:$BV$8, 0)), 0)</f>
        <v>0.28385416666666663</v>
      </c>
      <c r="CN1425" s="150">
        <f t="shared" ref="CN1425:CN1471" ca="1" si="237">IF($CO1424&gt;=$CP1424, $CN1424+1, $CN1424)</f>
        <v>5</v>
      </c>
      <c r="CO1425" s="118">
        <f ca="1">SUMIF($CN$9:$CN1425, $CN1425, $CL$9:$CL$9)</f>
        <v>275.9062499999979</v>
      </c>
      <c r="CP1425" s="140" t="str">
        <f ca="1">IFERROR(INDEX('Current Jobs'!$W$11:$W$510, MATCH($CN1425, 'Current Jobs'!$T$11:$T$510, 0)), "")</f>
        <v/>
      </c>
      <c r="CQ1425" s="17" t="str">
        <f t="shared" ca="1" si="233"/>
        <v/>
      </c>
      <c r="CR1425" s="17" t="str">
        <f t="shared" ca="1" si="220"/>
        <v/>
      </c>
      <c r="CS1425" s="17" t="str">
        <f t="shared" ca="1" si="231"/>
        <v/>
      </c>
      <c r="CT1425" s="17" t="str">
        <f t="shared" ca="1" si="232"/>
        <v/>
      </c>
      <c r="CV1425" s="118" t="str" cm="1">
        <f t="array" aca="1" ref="CV1425" ca="1">IF($CN1425&gt;$CV$6, "", IFERROR(INDEX($BO$4:$BV$4, $BN$4, MATCH($CK1425, $BO$8:$BV$8, 0)), 0))</f>
        <v/>
      </c>
      <c r="CX1425" s="118" t="str">
        <f t="shared" ca="1" si="236"/>
        <v/>
      </c>
    </row>
    <row r="1426" spans="88:102" hidden="1" x14ac:dyDescent="0.25">
      <c r="CJ1426" s="89">
        <f t="shared" ca="1" si="234"/>
        <v>46081</v>
      </c>
      <c r="CK1426" s="17" t="str">
        <f t="shared" ca="1" si="235"/>
        <v>Sat</v>
      </c>
      <c r="CL1426" s="118" cm="1">
        <f t="array" aca="1" ref="CL1426" ca="1">IFERROR(INDEX($BO$6:$BV$6, $BN$6, MATCH($CK1426, $BO$8:$BV$8, 0)), 0)</f>
        <v>0</v>
      </c>
      <c r="CN1426" s="150">
        <f t="shared" ca="1" si="237"/>
        <v>5</v>
      </c>
      <c r="CO1426" s="118">
        <f ca="1">SUMIF($CN$9:$CN1426, $CN1426, $CL$9:$CL$9)</f>
        <v>275.9062499999979</v>
      </c>
      <c r="CP1426" s="140" t="str">
        <f ca="1">IFERROR(INDEX('Current Jobs'!$W$11:$W$510, MATCH($CN1426, 'Current Jobs'!$T$11:$T$510, 0)), "")</f>
        <v/>
      </c>
      <c r="CQ1426" s="17" t="str">
        <f t="shared" ca="1" si="233"/>
        <v/>
      </c>
      <c r="CR1426" s="17" t="str">
        <f t="shared" ca="1" si="220"/>
        <v/>
      </c>
      <c r="CS1426" s="17" t="str">
        <f t="shared" ca="1" si="231"/>
        <v/>
      </c>
      <c r="CT1426" s="17" t="str">
        <f t="shared" ca="1" si="232"/>
        <v/>
      </c>
      <c r="CV1426" s="118" t="str" cm="1">
        <f t="array" aca="1" ref="CV1426" ca="1">IF($CN1426&gt;$CV$6, "", IFERROR(INDEX($BO$4:$BV$4, $BN$4, MATCH($CK1426, $BO$8:$BV$8, 0)), 0))</f>
        <v/>
      </c>
      <c r="CX1426" s="118" t="str">
        <f t="shared" ca="1" si="236"/>
        <v/>
      </c>
    </row>
    <row r="1427" spans="88:102" hidden="1" x14ac:dyDescent="0.25">
      <c r="CJ1427" s="89">
        <f t="shared" ca="1" si="234"/>
        <v>46082</v>
      </c>
      <c r="CK1427" s="17" t="str">
        <f t="shared" ca="1" si="235"/>
        <v>Sun</v>
      </c>
      <c r="CL1427" s="118" cm="1">
        <f t="array" aca="1" ref="CL1427" ca="1">IFERROR(INDEX($BO$6:$BV$6, $BN$6, MATCH($CK1427, $BO$8:$BV$8, 0)), 0)</f>
        <v>0</v>
      </c>
      <c r="CN1427" s="150">
        <f t="shared" ca="1" si="237"/>
        <v>5</v>
      </c>
      <c r="CO1427" s="118">
        <f ca="1">SUMIF($CN$9:$CN1427, $CN1427, $CL$9:$CL$9)</f>
        <v>275.9062499999979</v>
      </c>
      <c r="CP1427" s="140" t="str">
        <f ca="1">IFERROR(INDEX('Current Jobs'!$W$11:$W$510, MATCH($CN1427, 'Current Jobs'!$T$11:$T$510, 0)), "")</f>
        <v/>
      </c>
      <c r="CQ1427" s="17" t="str">
        <f t="shared" ca="1" si="233"/>
        <v/>
      </c>
      <c r="CR1427" s="17" t="str">
        <f t="shared" ca="1" si="220"/>
        <v/>
      </c>
      <c r="CS1427" s="17" t="str">
        <f t="shared" ca="1" si="231"/>
        <v/>
      </c>
      <c r="CT1427" s="17" t="str">
        <f t="shared" ca="1" si="232"/>
        <v/>
      </c>
      <c r="CV1427" s="118" t="str" cm="1">
        <f t="array" aca="1" ref="CV1427" ca="1">IF($CN1427&gt;$CV$6, "", IFERROR(INDEX($BO$4:$BV$4, $BN$4, MATCH($CK1427, $BO$8:$BV$8, 0)), 0))</f>
        <v/>
      </c>
      <c r="CX1427" s="118" t="str">
        <f t="shared" ca="1" si="236"/>
        <v/>
      </c>
    </row>
    <row r="1428" spans="88:102" hidden="1" x14ac:dyDescent="0.25">
      <c r="CJ1428" s="89">
        <f t="shared" ca="1" si="234"/>
        <v>46083</v>
      </c>
      <c r="CK1428" s="17" t="str">
        <f t="shared" ca="1" si="235"/>
        <v>Mon</v>
      </c>
      <c r="CL1428" s="118" cm="1">
        <f t="array" aca="1" ref="CL1428" ca="1">IFERROR(INDEX($BO$6:$BV$6, $BN$6, MATCH($CK1428, $BO$8:$BV$8, 0)), 0)</f>
        <v>0.28385416666666663</v>
      </c>
      <c r="CN1428" s="150">
        <f t="shared" ca="1" si="237"/>
        <v>5</v>
      </c>
      <c r="CO1428" s="118">
        <f ca="1">SUMIF($CN$9:$CN1428, $CN1428, $CL$9:$CL$9)</f>
        <v>276.19010416666458</v>
      </c>
      <c r="CP1428" s="140" t="str">
        <f ca="1">IFERROR(INDEX('Current Jobs'!$W$11:$W$510, MATCH($CN1428, 'Current Jobs'!$T$11:$T$510, 0)), "")</f>
        <v/>
      </c>
      <c r="CQ1428" s="17" t="str">
        <f t="shared" ca="1" si="233"/>
        <v/>
      </c>
      <c r="CR1428" s="17" t="str">
        <f t="shared" ca="1" si="220"/>
        <v/>
      </c>
      <c r="CS1428" s="17" t="str">
        <f t="shared" ca="1" si="231"/>
        <v/>
      </c>
      <c r="CT1428" s="17" t="str">
        <f t="shared" ca="1" si="232"/>
        <v/>
      </c>
      <c r="CV1428" s="118" t="str" cm="1">
        <f t="array" aca="1" ref="CV1428" ca="1">IF($CN1428&gt;$CV$6, "", IFERROR(INDEX($BO$4:$BV$4, $BN$4, MATCH($CK1428, $BO$8:$BV$8, 0)), 0))</f>
        <v/>
      </c>
      <c r="CX1428" s="118" t="str">
        <f t="shared" ca="1" si="236"/>
        <v/>
      </c>
    </row>
    <row r="1429" spans="88:102" hidden="1" x14ac:dyDescent="0.25">
      <c r="CJ1429" s="89">
        <f t="shared" ca="1" si="234"/>
        <v>46084</v>
      </c>
      <c r="CK1429" s="17" t="str">
        <f t="shared" ca="1" si="235"/>
        <v>Tue</v>
      </c>
      <c r="CL1429" s="118" cm="1">
        <f t="array" aca="1" ref="CL1429" ca="1">IFERROR(INDEX($BO$6:$BV$6, $BN$6, MATCH($CK1429, $BO$8:$BV$8, 0)), 0)</f>
        <v>0.28385416666666663</v>
      </c>
      <c r="CN1429" s="150">
        <f t="shared" ca="1" si="237"/>
        <v>5</v>
      </c>
      <c r="CO1429" s="118">
        <f ca="1">SUMIF($CN$9:$CN1429, $CN1429, $CL$9:$CL$9)</f>
        <v>276.47395833333127</v>
      </c>
      <c r="CP1429" s="140" t="str">
        <f ca="1">IFERROR(INDEX('Current Jobs'!$W$11:$W$510, MATCH($CN1429, 'Current Jobs'!$T$11:$T$510, 0)), "")</f>
        <v/>
      </c>
      <c r="CQ1429" s="17" t="str">
        <f t="shared" ca="1" si="233"/>
        <v/>
      </c>
      <c r="CR1429" s="17" t="str">
        <f t="shared" ca="1" si="220"/>
        <v/>
      </c>
      <c r="CS1429" s="17" t="str">
        <f t="shared" ca="1" si="231"/>
        <v/>
      </c>
      <c r="CT1429" s="17" t="str">
        <f t="shared" ca="1" si="232"/>
        <v/>
      </c>
      <c r="CV1429" s="118" t="str" cm="1">
        <f t="array" aca="1" ref="CV1429" ca="1">IF($CN1429&gt;$CV$6, "", IFERROR(INDEX($BO$4:$BV$4, $BN$4, MATCH($CK1429, $BO$8:$BV$8, 0)), 0))</f>
        <v/>
      </c>
      <c r="CX1429" s="118" t="str">
        <f t="shared" ca="1" si="236"/>
        <v/>
      </c>
    </row>
    <row r="1430" spans="88:102" hidden="1" x14ac:dyDescent="0.25">
      <c r="CJ1430" s="89">
        <f t="shared" ca="1" si="234"/>
        <v>46085</v>
      </c>
      <c r="CK1430" s="17" t="str">
        <f t="shared" ca="1" si="235"/>
        <v>Wed</v>
      </c>
      <c r="CL1430" s="118" cm="1">
        <f t="array" aca="1" ref="CL1430" ca="1">IFERROR(INDEX($BO$6:$BV$6, $BN$6, MATCH($CK1430, $BO$8:$BV$8, 0)), 0)</f>
        <v>0.28385416666666663</v>
      </c>
      <c r="CN1430" s="150">
        <f t="shared" ca="1" si="237"/>
        <v>5</v>
      </c>
      <c r="CO1430" s="118">
        <f ca="1">SUMIF($CN$9:$CN1430, $CN1430, $CL$9:$CL$9)</f>
        <v>276.75781249999795</v>
      </c>
      <c r="CP1430" s="140" t="str">
        <f ca="1">IFERROR(INDEX('Current Jobs'!$W$11:$W$510, MATCH($CN1430, 'Current Jobs'!$T$11:$T$510, 0)), "")</f>
        <v/>
      </c>
      <c r="CQ1430" s="17" t="str">
        <f t="shared" ca="1" si="233"/>
        <v/>
      </c>
      <c r="CR1430" s="17" t="str">
        <f t="shared" ca="1" si="220"/>
        <v/>
      </c>
      <c r="CS1430" s="17" t="str">
        <f t="shared" ca="1" si="231"/>
        <v/>
      </c>
      <c r="CT1430" s="17" t="str">
        <f t="shared" ca="1" si="232"/>
        <v/>
      </c>
      <c r="CV1430" s="118" t="str" cm="1">
        <f t="array" aca="1" ref="CV1430" ca="1">IF($CN1430&gt;$CV$6, "", IFERROR(INDEX($BO$4:$BV$4, $BN$4, MATCH($CK1430, $BO$8:$BV$8, 0)), 0))</f>
        <v/>
      </c>
      <c r="CX1430" s="118" t="str">
        <f t="shared" ca="1" si="236"/>
        <v/>
      </c>
    </row>
    <row r="1431" spans="88:102" hidden="1" x14ac:dyDescent="0.25">
      <c r="CJ1431" s="89">
        <f t="shared" ca="1" si="234"/>
        <v>46086</v>
      </c>
      <c r="CK1431" s="17" t="str">
        <f t="shared" ca="1" si="235"/>
        <v>Thu</v>
      </c>
      <c r="CL1431" s="118" cm="1">
        <f t="array" aca="1" ref="CL1431" ca="1">IFERROR(INDEX($BO$6:$BV$6, $BN$6, MATCH($CK1431, $BO$8:$BV$8, 0)), 0)</f>
        <v>0.28385416666666663</v>
      </c>
      <c r="CN1431" s="150">
        <f t="shared" ca="1" si="237"/>
        <v>5</v>
      </c>
      <c r="CO1431" s="118">
        <f ca="1">SUMIF($CN$9:$CN1431, $CN1431, $CL$9:$CL$9)</f>
        <v>277.04166666666464</v>
      </c>
      <c r="CP1431" s="140" t="str">
        <f ca="1">IFERROR(INDEX('Current Jobs'!$W$11:$W$510, MATCH($CN1431, 'Current Jobs'!$T$11:$T$510, 0)), "")</f>
        <v/>
      </c>
      <c r="CQ1431" s="17" t="str">
        <f t="shared" ca="1" si="233"/>
        <v/>
      </c>
      <c r="CR1431" s="17" t="str">
        <f t="shared" ca="1" si="220"/>
        <v/>
      </c>
      <c r="CS1431" s="17" t="str">
        <f t="shared" ca="1" si="231"/>
        <v/>
      </c>
      <c r="CT1431" s="17" t="str">
        <f t="shared" ca="1" si="232"/>
        <v/>
      </c>
      <c r="CV1431" s="118" t="str" cm="1">
        <f t="array" aca="1" ref="CV1431" ca="1">IF($CN1431&gt;$CV$6, "", IFERROR(INDEX($BO$4:$BV$4, $BN$4, MATCH($CK1431, $BO$8:$BV$8, 0)), 0))</f>
        <v/>
      </c>
      <c r="CX1431" s="118" t="str">
        <f t="shared" ca="1" si="236"/>
        <v/>
      </c>
    </row>
    <row r="1432" spans="88:102" hidden="1" x14ac:dyDescent="0.25">
      <c r="CJ1432" s="89">
        <f t="shared" ca="1" si="234"/>
        <v>46087</v>
      </c>
      <c r="CK1432" s="17" t="str">
        <f t="shared" ca="1" si="235"/>
        <v>Fri</v>
      </c>
      <c r="CL1432" s="118" cm="1">
        <f t="array" aca="1" ref="CL1432" ca="1">IFERROR(INDEX($BO$6:$BV$6, $BN$6, MATCH($CK1432, $BO$8:$BV$8, 0)), 0)</f>
        <v>0.28385416666666663</v>
      </c>
      <c r="CN1432" s="150">
        <f t="shared" ca="1" si="237"/>
        <v>5</v>
      </c>
      <c r="CO1432" s="118">
        <f ca="1">SUMIF($CN$9:$CN1432, $CN1432, $CL$9:$CL$9)</f>
        <v>277.32552083333132</v>
      </c>
      <c r="CP1432" s="140" t="str">
        <f ca="1">IFERROR(INDEX('Current Jobs'!$W$11:$W$510, MATCH($CN1432, 'Current Jobs'!$T$11:$T$510, 0)), "")</f>
        <v/>
      </c>
      <c r="CQ1432" s="17" t="str">
        <f t="shared" ca="1" si="233"/>
        <v/>
      </c>
      <c r="CR1432" s="17" t="str">
        <f t="shared" ca="1" si="220"/>
        <v/>
      </c>
      <c r="CS1432" s="17" t="str">
        <f t="shared" ca="1" si="231"/>
        <v/>
      </c>
      <c r="CT1432" s="17" t="str">
        <f t="shared" ca="1" si="232"/>
        <v/>
      </c>
      <c r="CV1432" s="118" t="str" cm="1">
        <f t="array" aca="1" ref="CV1432" ca="1">IF($CN1432&gt;$CV$6, "", IFERROR(INDEX($BO$4:$BV$4, $BN$4, MATCH($CK1432, $BO$8:$BV$8, 0)), 0))</f>
        <v/>
      </c>
      <c r="CX1432" s="118" t="str">
        <f t="shared" ca="1" si="236"/>
        <v/>
      </c>
    </row>
    <row r="1433" spans="88:102" hidden="1" x14ac:dyDescent="0.25">
      <c r="CJ1433" s="89">
        <f t="shared" ca="1" si="234"/>
        <v>46088</v>
      </c>
      <c r="CK1433" s="17" t="str">
        <f t="shared" ca="1" si="235"/>
        <v>Sat</v>
      </c>
      <c r="CL1433" s="118" cm="1">
        <f t="array" aca="1" ref="CL1433" ca="1">IFERROR(INDEX($BO$6:$BV$6, $BN$6, MATCH($CK1433, $BO$8:$BV$8, 0)), 0)</f>
        <v>0</v>
      </c>
      <c r="CN1433" s="150">
        <f t="shared" ca="1" si="237"/>
        <v>5</v>
      </c>
      <c r="CO1433" s="118">
        <f ca="1">SUMIF($CN$9:$CN1433, $CN1433, $CL$9:$CL$9)</f>
        <v>277.32552083333132</v>
      </c>
      <c r="CP1433" s="140" t="str">
        <f ca="1">IFERROR(INDEX('Current Jobs'!$W$11:$W$510, MATCH($CN1433, 'Current Jobs'!$T$11:$T$510, 0)), "")</f>
        <v/>
      </c>
      <c r="CQ1433" s="17" t="str">
        <f t="shared" ca="1" si="233"/>
        <v/>
      </c>
      <c r="CR1433" s="17" t="str">
        <f t="shared" ca="1" si="220"/>
        <v/>
      </c>
      <c r="CS1433" s="17" t="str">
        <f t="shared" ca="1" si="231"/>
        <v/>
      </c>
      <c r="CT1433" s="17" t="str">
        <f t="shared" ca="1" si="232"/>
        <v/>
      </c>
      <c r="CV1433" s="118" t="str" cm="1">
        <f t="array" aca="1" ref="CV1433" ca="1">IF($CN1433&gt;$CV$6, "", IFERROR(INDEX($BO$4:$BV$4, $BN$4, MATCH($CK1433, $BO$8:$BV$8, 0)), 0))</f>
        <v/>
      </c>
      <c r="CX1433" s="118" t="str">
        <f t="shared" ca="1" si="236"/>
        <v/>
      </c>
    </row>
    <row r="1434" spans="88:102" hidden="1" x14ac:dyDescent="0.25">
      <c r="CJ1434" s="89">
        <f t="shared" ca="1" si="234"/>
        <v>46089</v>
      </c>
      <c r="CK1434" s="17" t="str">
        <f t="shared" ca="1" si="235"/>
        <v>Sun</v>
      </c>
      <c r="CL1434" s="118" cm="1">
        <f t="array" aca="1" ref="CL1434" ca="1">IFERROR(INDEX($BO$6:$BV$6, $BN$6, MATCH($CK1434, $BO$8:$BV$8, 0)), 0)</f>
        <v>0</v>
      </c>
      <c r="CN1434" s="150">
        <f t="shared" ca="1" si="237"/>
        <v>5</v>
      </c>
      <c r="CO1434" s="118">
        <f ca="1">SUMIF($CN$9:$CN1434, $CN1434, $CL$9:$CL$9)</f>
        <v>277.32552083333132</v>
      </c>
      <c r="CP1434" s="140" t="str">
        <f ca="1">IFERROR(INDEX('Current Jobs'!$W$11:$W$510, MATCH($CN1434, 'Current Jobs'!$T$11:$T$510, 0)), "")</f>
        <v/>
      </c>
      <c r="CQ1434" s="17" t="str">
        <f t="shared" ca="1" si="233"/>
        <v/>
      </c>
      <c r="CR1434" s="17" t="str">
        <f t="shared" ca="1" si="220"/>
        <v/>
      </c>
      <c r="CS1434" s="17" t="str">
        <f t="shared" ca="1" si="231"/>
        <v/>
      </c>
      <c r="CT1434" s="17" t="str">
        <f t="shared" ca="1" si="232"/>
        <v/>
      </c>
      <c r="CV1434" s="118" t="str" cm="1">
        <f t="array" aca="1" ref="CV1434" ca="1">IF($CN1434&gt;$CV$6, "", IFERROR(INDEX($BO$4:$BV$4, $BN$4, MATCH($CK1434, $BO$8:$BV$8, 0)), 0))</f>
        <v/>
      </c>
      <c r="CX1434" s="118" t="str">
        <f t="shared" ca="1" si="236"/>
        <v/>
      </c>
    </row>
    <row r="1435" spans="88:102" hidden="1" x14ac:dyDescent="0.25">
      <c r="CJ1435" s="89">
        <f t="shared" ca="1" si="234"/>
        <v>46090</v>
      </c>
      <c r="CK1435" s="17" t="str">
        <f t="shared" ca="1" si="235"/>
        <v>Mon</v>
      </c>
      <c r="CL1435" s="118" cm="1">
        <f t="array" aca="1" ref="CL1435" ca="1">IFERROR(INDEX($BO$6:$BV$6, $BN$6, MATCH($CK1435, $BO$8:$BV$8, 0)), 0)</f>
        <v>0.28385416666666663</v>
      </c>
      <c r="CN1435" s="150">
        <f t="shared" ca="1" si="237"/>
        <v>5</v>
      </c>
      <c r="CO1435" s="118">
        <f ca="1">SUMIF($CN$9:$CN1435, $CN1435, $CL$9:$CL$9)</f>
        <v>277.60937499999801</v>
      </c>
      <c r="CP1435" s="140" t="str">
        <f ca="1">IFERROR(INDEX('Current Jobs'!$W$11:$W$510, MATCH($CN1435, 'Current Jobs'!$T$11:$T$510, 0)), "")</f>
        <v/>
      </c>
      <c r="CQ1435" s="17" t="str">
        <f t="shared" ca="1" si="233"/>
        <v/>
      </c>
      <c r="CR1435" s="17" t="str">
        <f t="shared" ca="1" si="220"/>
        <v/>
      </c>
      <c r="CS1435" s="17" t="str">
        <f t="shared" ca="1" si="231"/>
        <v/>
      </c>
      <c r="CT1435" s="17" t="str">
        <f t="shared" ca="1" si="232"/>
        <v/>
      </c>
      <c r="CV1435" s="118" t="str" cm="1">
        <f t="array" aca="1" ref="CV1435" ca="1">IF($CN1435&gt;$CV$6, "", IFERROR(INDEX($BO$4:$BV$4, $BN$4, MATCH($CK1435, $BO$8:$BV$8, 0)), 0))</f>
        <v/>
      </c>
      <c r="CX1435" s="118" t="str">
        <f t="shared" ca="1" si="236"/>
        <v/>
      </c>
    </row>
    <row r="1436" spans="88:102" hidden="1" x14ac:dyDescent="0.25">
      <c r="CJ1436" s="89">
        <f t="shared" ca="1" si="234"/>
        <v>46091</v>
      </c>
      <c r="CK1436" s="17" t="str">
        <f t="shared" ca="1" si="235"/>
        <v>Tue</v>
      </c>
      <c r="CL1436" s="118" cm="1">
        <f t="array" aca="1" ref="CL1436" ca="1">IFERROR(INDEX($BO$6:$BV$6, $BN$6, MATCH($CK1436, $BO$8:$BV$8, 0)), 0)</f>
        <v>0.28385416666666663</v>
      </c>
      <c r="CN1436" s="150">
        <f t="shared" ca="1" si="237"/>
        <v>5</v>
      </c>
      <c r="CO1436" s="118">
        <f ca="1">SUMIF($CN$9:$CN1436, $CN1436, $CL$9:$CL$9)</f>
        <v>277.8932291666647</v>
      </c>
      <c r="CP1436" s="140" t="str">
        <f ca="1">IFERROR(INDEX('Current Jobs'!$W$11:$W$510, MATCH($CN1436, 'Current Jobs'!$T$11:$T$510, 0)), "")</f>
        <v/>
      </c>
      <c r="CQ1436" s="17" t="str">
        <f t="shared" ca="1" si="233"/>
        <v/>
      </c>
      <c r="CR1436" s="17" t="str">
        <f t="shared" ca="1" si="220"/>
        <v/>
      </c>
      <c r="CS1436" s="17" t="str">
        <f t="shared" ca="1" si="231"/>
        <v/>
      </c>
      <c r="CT1436" s="17" t="str">
        <f t="shared" ca="1" si="232"/>
        <v/>
      </c>
      <c r="CV1436" s="118" t="str" cm="1">
        <f t="array" aca="1" ref="CV1436" ca="1">IF($CN1436&gt;$CV$6, "", IFERROR(INDEX($BO$4:$BV$4, $BN$4, MATCH($CK1436, $BO$8:$BV$8, 0)), 0))</f>
        <v/>
      </c>
      <c r="CX1436" s="118" t="str">
        <f t="shared" ca="1" si="236"/>
        <v/>
      </c>
    </row>
    <row r="1437" spans="88:102" hidden="1" x14ac:dyDescent="0.25">
      <c r="CJ1437" s="89">
        <f t="shared" ca="1" si="234"/>
        <v>46092</v>
      </c>
      <c r="CK1437" s="17" t="str">
        <f t="shared" ca="1" si="235"/>
        <v>Wed</v>
      </c>
      <c r="CL1437" s="118" cm="1">
        <f t="array" aca="1" ref="CL1437" ca="1">IFERROR(INDEX($BO$6:$BV$6, $BN$6, MATCH($CK1437, $BO$8:$BV$8, 0)), 0)</f>
        <v>0.28385416666666663</v>
      </c>
      <c r="CN1437" s="150">
        <f t="shared" ca="1" si="237"/>
        <v>5</v>
      </c>
      <c r="CO1437" s="118">
        <f ca="1">SUMIF($CN$9:$CN1437, $CN1437, $CL$9:$CL$9)</f>
        <v>278.17708333333138</v>
      </c>
      <c r="CP1437" s="140" t="str">
        <f ca="1">IFERROR(INDEX('Current Jobs'!$W$11:$W$510, MATCH($CN1437, 'Current Jobs'!$T$11:$T$510, 0)), "")</f>
        <v/>
      </c>
      <c r="CQ1437" s="17" t="str">
        <f t="shared" ca="1" si="233"/>
        <v/>
      </c>
      <c r="CR1437" s="17" t="str">
        <f t="shared" ca="1" si="220"/>
        <v/>
      </c>
      <c r="CS1437" s="17" t="str">
        <f t="shared" ca="1" si="231"/>
        <v/>
      </c>
      <c r="CT1437" s="17" t="str">
        <f t="shared" ca="1" si="232"/>
        <v/>
      </c>
      <c r="CV1437" s="118" t="str" cm="1">
        <f t="array" aca="1" ref="CV1437" ca="1">IF($CN1437&gt;$CV$6, "", IFERROR(INDEX($BO$4:$BV$4, $BN$4, MATCH($CK1437, $BO$8:$BV$8, 0)), 0))</f>
        <v/>
      </c>
      <c r="CX1437" s="118" t="str">
        <f t="shared" ca="1" si="236"/>
        <v/>
      </c>
    </row>
    <row r="1438" spans="88:102" hidden="1" x14ac:dyDescent="0.25">
      <c r="CJ1438" s="89">
        <f t="shared" ca="1" si="234"/>
        <v>46093</v>
      </c>
      <c r="CK1438" s="17" t="str">
        <f t="shared" ca="1" si="235"/>
        <v>Thu</v>
      </c>
      <c r="CL1438" s="118" cm="1">
        <f t="array" aca="1" ref="CL1438" ca="1">IFERROR(INDEX($BO$6:$BV$6, $BN$6, MATCH($CK1438, $BO$8:$BV$8, 0)), 0)</f>
        <v>0.28385416666666663</v>
      </c>
      <c r="CN1438" s="150">
        <f t="shared" ca="1" si="237"/>
        <v>5</v>
      </c>
      <c r="CO1438" s="118">
        <f ca="1">SUMIF($CN$9:$CN1438, $CN1438, $CL$9:$CL$9)</f>
        <v>278.46093749999807</v>
      </c>
      <c r="CP1438" s="140" t="str">
        <f ca="1">IFERROR(INDEX('Current Jobs'!$W$11:$W$510, MATCH($CN1438, 'Current Jobs'!$T$11:$T$510, 0)), "")</f>
        <v/>
      </c>
      <c r="CQ1438" s="17" t="str">
        <f t="shared" ca="1" si="233"/>
        <v/>
      </c>
      <c r="CR1438" s="17" t="str">
        <f t="shared" ca="1" si="220"/>
        <v/>
      </c>
      <c r="CS1438" s="17" t="str">
        <f t="shared" ca="1" si="231"/>
        <v/>
      </c>
      <c r="CT1438" s="17" t="str">
        <f t="shared" ca="1" si="232"/>
        <v/>
      </c>
      <c r="CV1438" s="118" t="str" cm="1">
        <f t="array" aca="1" ref="CV1438" ca="1">IF($CN1438&gt;$CV$6, "", IFERROR(INDEX($BO$4:$BV$4, $BN$4, MATCH($CK1438, $BO$8:$BV$8, 0)), 0))</f>
        <v/>
      </c>
      <c r="CX1438" s="118" t="str">
        <f t="shared" ca="1" si="236"/>
        <v/>
      </c>
    </row>
    <row r="1439" spans="88:102" hidden="1" x14ac:dyDescent="0.25">
      <c r="CJ1439" s="89">
        <f t="shared" ca="1" si="234"/>
        <v>46094</v>
      </c>
      <c r="CK1439" s="17" t="str">
        <f t="shared" ca="1" si="235"/>
        <v>Fri</v>
      </c>
      <c r="CL1439" s="118" cm="1">
        <f t="array" aca="1" ref="CL1439" ca="1">IFERROR(INDEX($BO$6:$BV$6, $BN$6, MATCH($CK1439, $BO$8:$BV$8, 0)), 0)</f>
        <v>0.28385416666666663</v>
      </c>
      <c r="CN1439" s="150">
        <f t="shared" ca="1" si="237"/>
        <v>5</v>
      </c>
      <c r="CO1439" s="118">
        <f ca="1">SUMIF($CN$9:$CN1439, $CN1439, $CL$9:$CL$9)</f>
        <v>278.74479166666475</v>
      </c>
      <c r="CP1439" s="140" t="str">
        <f ca="1">IFERROR(INDEX('Current Jobs'!$W$11:$W$510, MATCH($CN1439, 'Current Jobs'!$T$11:$T$510, 0)), "")</f>
        <v/>
      </c>
      <c r="CQ1439" s="17" t="str">
        <f t="shared" ca="1" si="233"/>
        <v/>
      </c>
      <c r="CR1439" s="17" t="str">
        <f t="shared" ref="CR1439:CR1470" ca="1" si="238">IF($CN1440&gt;$CN1439, $CR$8, "")</f>
        <v/>
      </c>
      <c r="CS1439" s="17" t="str">
        <f t="shared" ca="1" si="231"/>
        <v/>
      </c>
      <c r="CT1439" s="17" t="str">
        <f t="shared" ca="1" si="232"/>
        <v/>
      </c>
      <c r="CV1439" s="118" t="str" cm="1">
        <f t="array" aca="1" ref="CV1439" ca="1">IF($CN1439&gt;$CV$6, "", IFERROR(INDEX($BO$4:$BV$4, $BN$4, MATCH($CK1439, $BO$8:$BV$8, 0)), 0))</f>
        <v/>
      </c>
      <c r="CX1439" s="118" t="str">
        <f t="shared" ca="1" si="236"/>
        <v/>
      </c>
    </row>
    <row r="1440" spans="88:102" hidden="1" x14ac:dyDescent="0.25">
      <c r="CJ1440" s="89">
        <f t="shared" ca="1" si="234"/>
        <v>46095</v>
      </c>
      <c r="CK1440" s="17" t="str">
        <f t="shared" ca="1" si="235"/>
        <v>Sat</v>
      </c>
      <c r="CL1440" s="118" cm="1">
        <f t="array" aca="1" ref="CL1440" ca="1">IFERROR(INDEX($BO$6:$BV$6, $BN$6, MATCH($CK1440, $BO$8:$BV$8, 0)), 0)</f>
        <v>0</v>
      </c>
      <c r="CN1440" s="150">
        <f t="shared" ca="1" si="237"/>
        <v>5</v>
      </c>
      <c r="CO1440" s="118">
        <f ca="1">SUMIF($CN$9:$CN1440, $CN1440, $CL$9:$CL$9)</f>
        <v>278.74479166666475</v>
      </c>
      <c r="CP1440" s="140" t="str">
        <f ca="1">IFERROR(INDEX('Current Jobs'!$W$11:$W$510, MATCH($CN1440, 'Current Jobs'!$T$11:$T$510, 0)), "")</f>
        <v/>
      </c>
      <c r="CQ1440" s="17" t="str">
        <f t="shared" ca="1" si="233"/>
        <v/>
      </c>
      <c r="CR1440" s="17" t="str">
        <f t="shared" ca="1" si="238"/>
        <v/>
      </c>
      <c r="CS1440" s="17" t="str">
        <f t="shared" ca="1" si="231"/>
        <v/>
      </c>
      <c r="CT1440" s="17" t="str">
        <f t="shared" ca="1" si="232"/>
        <v/>
      </c>
      <c r="CV1440" s="118" t="str" cm="1">
        <f t="array" aca="1" ref="CV1440" ca="1">IF($CN1440&gt;$CV$6, "", IFERROR(INDEX($BO$4:$BV$4, $BN$4, MATCH($CK1440, $BO$8:$BV$8, 0)), 0))</f>
        <v/>
      </c>
      <c r="CX1440" s="118" t="str">
        <f t="shared" ca="1" si="236"/>
        <v/>
      </c>
    </row>
    <row r="1441" spans="88:102" hidden="1" x14ac:dyDescent="0.25">
      <c r="CJ1441" s="89">
        <f t="shared" ca="1" si="234"/>
        <v>46096</v>
      </c>
      <c r="CK1441" s="17" t="str">
        <f t="shared" ca="1" si="235"/>
        <v>Sun</v>
      </c>
      <c r="CL1441" s="118" cm="1">
        <f t="array" aca="1" ref="CL1441" ca="1">IFERROR(INDEX($BO$6:$BV$6, $BN$6, MATCH($CK1441, $BO$8:$BV$8, 0)), 0)</f>
        <v>0</v>
      </c>
      <c r="CN1441" s="150">
        <f t="shared" ca="1" si="237"/>
        <v>5</v>
      </c>
      <c r="CO1441" s="118">
        <f ca="1">SUMIF($CN$9:$CN1441, $CN1441, $CL$9:$CL$9)</f>
        <v>278.74479166666475</v>
      </c>
      <c r="CP1441" s="140" t="str">
        <f ca="1">IFERROR(INDEX('Current Jobs'!$W$11:$W$510, MATCH($CN1441, 'Current Jobs'!$T$11:$T$510, 0)), "")</f>
        <v/>
      </c>
      <c r="CQ1441" s="17" t="str">
        <f t="shared" ca="1" si="233"/>
        <v/>
      </c>
      <c r="CR1441" s="17" t="str">
        <f t="shared" ca="1" si="238"/>
        <v/>
      </c>
      <c r="CS1441" s="17" t="str">
        <f t="shared" ca="1" si="231"/>
        <v/>
      </c>
      <c r="CT1441" s="17" t="str">
        <f t="shared" ca="1" si="232"/>
        <v/>
      </c>
      <c r="CV1441" s="118" t="str" cm="1">
        <f t="array" aca="1" ref="CV1441" ca="1">IF($CN1441&gt;$CV$6, "", IFERROR(INDEX($BO$4:$BV$4, $BN$4, MATCH($CK1441, $BO$8:$BV$8, 0)), 0))</f>
        <v/>
      </c>
      <c r="CX1441" s="118" t="str">
        <f t="shared" ca="1" si="236"/>
        <v/>
      </c>
    </row>
    <row r="1442" spans="88:102" hidden="1" x14ac:dyDescent="0.25">
      <c r="CJ1442" s="89">
        <f t="shared" ca="1" si="234"/>
        <v>46097</v>
      </c>
      <c r="CK1442" s="17" t="str">
        <f t="shared" ca="1" si="235"/>
        <v>Mon</v>
      </c>
      <c r="CL1442" s="118" cm="1">
        <f t="array" aca="1" ref="CL1442" ca="1">IFERROR(INDEX($BO$6:$BV$6, $BN$6, MATCH($CK1442, $BO$8:$BV$8, 0)), 0)</f>
        <v>0.28385416666666663</v>
      </c>
      <c r="CN1442" s="150">
        <f t="shared" ca="1" si="237"/>
        <v>5</v>
      </c>
      <c r="CO1442" s="118">
        <f ca="1">SUMIF($CN$9:$CN1442, $CN1442, $CL$9:$CL$9)</f>
        <v>279.02864583333144</v>
      </c>
      <c r="CP1442" s="140" t="str">
        <f ca="1">IFERROR(INDEX('Current Jobs'!$W$11:$W$510, MATCH($CN1442, 'Current Jobs'!$T$11:$T$510, 0)), "")</f>
        <v/>
      </c>
      <c r="CQ1442" s="17" t="str">
        <f t="shared" ca="1" si="233"/>
        <v/>
      </c>
      <c r="CR1442" s="17" t="str">
        <f t="shared" ca="1" si="238"/>
        <v/>
      </c>
      <c r="CS1442" s="17" t="str">
        <f t="shared" ca="1" si="231"/>
        <v/>
      </c>
      <c r="CT1442" s="17" t="str">
        <f t="shared" ca="1" si="232"/>
        <v/>
      </c>
      <c r="CV1442" s="118" t="str" cm="1">
        <f t="array" aca="1" ref="CV1442" ca="1">IF($CN1442&gt;$CV$6, "", IFERROR(INDEX($BO$4:$BV$4, $BN$4, MATCH($CK1442, $BO$8:$BV$8, 0)), 0))</f>
        <v/>
      </c>
      <c r="CX1442" s="118" t="str">
        <f t="shared" ca="1" si="236"/>
        <v/>
      </c>
    </row>
    <row r="1443" spans="88:102" hidden="1" x14ac:dyDescent="0.25">
      <c r="CJ1443" s="89">
        <f t="shared" ca="1" si="234"/>
        <v>46098</v>
      </c>
      <c r="CK1443" s="17" t="str">
        <f t="shared" ca="1" si="235"/>
        <v>Tue</v>
      </c>
      <c r="CL1443" s="118" cm="1">
        <f t="array" aca="1" ref="CL1443" ca="1">IFERROR(INDEX($BO$6:$BV$6, $BN$6, MATCH($CK1443, $BO$8:$BV$8, 0)), 0)</f>
        <v>0.28385416666666663</v>
      </c>
      <c r="CN1443" s="150">
        <f t="shared" ca="1" si="237"/>
        <v>5</v>
      </c>
      <c r="CO1443" s="118">
        <f ca="1">SUMIF($CN$9:$CN1443, $CN1443, $CL$9:$CL$9)</f>
        <v>279.31249999999812</v>
      </c>
      <c r="CP1443" s="140" t="str">
        <f ca="1">IFERROR(INDEX('Current Jobs'!$W$11:$W$510, MATCH($CN1443, 'Current Jobs'!$T$11:$T$510, 0)), "")</f>
        <v/>
      </c>
      <c r="CQ1443" s="17" t="str">
        <f t="shared" ca="1" si="233"/>
        <v/>
      </c>
      <c r="CR1443" s="17" t="str">
        <f t="shared" ca="1" si="238"/>
        <v/>
      </c>
      <c r="CS1443" s="17" t="str">
        <f t="shared" ref="CS1443:CS1470" ca="1" si="239">IF(CQ1443="", "", CONCATENATE($CN1443, " - ", CQ1443))</f>
        <v/>
      </c>
      <c r="CT1443" s="17" t="str">
        <f t="shared" ref="CT1443:CT1470" ca="1" si="240">IF(CR1443="", "", CONCATENATE($CN1443, " - ", CR1443))</f>
        <v/>
      </c>
      <c r="CV1443" s="118" t="str" cm="1">
        <f t="array" aca="1" ref="CV1443" ca="1">IF($CN1443&gt;$CV$6, "", IFERROR(INDEX($BO$4:$BV$4, $BN$4, MATCH($CK1443, $BO$8:$BV$8, 0)), 0))</f>
        <v/>
      </c>
      <c r="CX1443" s="118" t="str">
        <f t="shared" ca="1" si="236"/>
        <v/>
      </c>
    </row>
    <row r="1444" spans="88:102" hidden="1" x14ac:dyDescent="0.25">
      <c r="CJ1444" s="89">
        <f t="shared" ca="1" si="234"/>
        <v>46099</v>
      </c>
      <c r="CK1444" s="17" t="str">
        <f t="shared" ca="1" si="235"/>
        <v>Wed</v>
      </c>
      <c r="CL1444" s="118" cm="1">
        <f t="array" aca="1" ref="CL1444" ca="1">IFERROR(INDEX($BO$6:$BV$6, $BN$6, MATCH($CK1444, $BO$8:$BV$8, 0)), 0)</f>
        <v>0.28385416666666663</v>
      </c>
      <c r="CN1444" s="150">
        <f t="shared" ca="1" si="237"/>
        <v>5</v>
      </c>
      <c r="CO1444" s="118">
        <f ca="1">SUMIF($CN$9:$CN1444, $CN1444, $CL$9:$CL$9)</f>
        <v>279.59635416666481</v>
      </c>
      <c r="CP1444" s="140" t="str">
        <f ca="1">IFERROR(INDEX('Current Jobs'!$W$11:$W$510, MATCH($CN1444, 'Current Jobs'!$T$11:$T$510, 0)), "")</f>
        <v/>
      </c>
      <c r="CQ1444" s="17" t="str">
        <f t="shared" ca="1" si="233"/>
        <v/>
      </c>
      <c r="CR1444" s="17" t="str">
        <f t="shared" ca="1" si="238"/>
        <v/>
      </c>
      <c r="CS1444" s="17" t="str">
        <f t="shared" ca="1" si="239"/>
        <v/>
      </c>
      <c r="CT1444" s="17" t="str">
        <f t="shared" ca="1" si="240"/>
        <v/>
      </c>
      <c r="CV1444" s="118" t="str" cm="1">
        <f t="array" aca="1" ref="CV1444" ca="1">IF($CN1444&gt;$CV$6, "", IFERROR(INDEX($BO$4:$BV$4, $BN$4, MATCH($CK1444, $BO$8:$BV$8, 0)), 0))</f>
        <v/>
      </c>
      <c r="CX1444" s="118" t="str">
        <f t="shared" ca="1" si="236"/>
        <v/>
      </c>
    </row>
    <row r="1445" spans="88:102" hidden="1" x14ac:dyDescent="0.25">
      <c r="CJ1445" s="89">
        <f t="shared" ca="1" si="234"/>
        <v>46100</v>
      </c>
      <c r="CK1445" s="17" t="str">
        <f t="shared" ca="1" si="235"/>
        <v>Thu</v>
      </c>
      <c r="CL1445" s="118" cm="1">
        <f t="array" aca="1" ref="CL1445" ca="1">IFERROR(INDEX($BO$6:$BV$6, $BN$6, MATCH($CK1445, $BO$8:$BV$8, 0)), 0)</f>
        <v>0.28385416666666663</v>
      </c>
      <c r="CN1445" s="150">
        <f t="shared" ca="1" si="237"/>
        <v>5</v>
      </c>
      <c r="CO1445" s="118">
        <f ca="1">SUMIF($CN$9:$CN1445, $CN1445, $CL$9:$CL$9)</f>
        <v>279.8802083333315</v>
      </c>
      <c r="CP1445" s="140" t="str">
        <f ca="1">IFERROR(INDEX('Current Jobs'!$W$11:$W$510, MATCH($CN1445, 'Current Jobs'!$T$11:$T$510, 0)), "")</f>
        <v/>
      </c>
      <c r="CQ1445" s="17" t="str">
        <f t="shared" ca="1" si="233"/>
        <v/>
      </c>
      <c r="CR1445" s="17" t="str">
        <f t="shared" ca="1" si="238"/>
        <v/>
      </c>
      <c r="CS1445" s="17" t="str">
        <f t="shared" ca="1" si="239"/>
        <v/>
      </c>
      <c r="CT1445" s="17" t="str">
        <f t="shared" ca="1" si="240"/>
        <v/>
      </c>
      <c r="CV1445" s="118" t="str" cm="1">
        <f t="array" aca="1" ref="CV1445" ca="1">IF($CN1445&gt;$CV$6, "", IFERROR(INDEX($BO$4:$BV$4, $BN$4, MATCH($CK1445, $BO$8:$BV$8, 0)), 0))</f>
        <v/>
      </c>
      <c r="CX1445" s="118" t="str">
        <f t="shared" ca="1" si="236"/>
        <v/>
      </c>
    </row>
    <row r="1446" spans="88:102" hidden="1" x14ac:dyDescent="0.25">
      <c r="CJ1446" s="89">
        <f t="shared" ca="1" si="234"/>
        <v>46101</v>
      </c>
      <c r="CK1446" s="17" t="str">
        <f t="shared" ca="1" si="235"/>
        <v>Fri</v>
      </c>
      <c r="CL1446" s="118" cm="1">
        <f t="array" aca="1" ref="CL1446" ca="1">IFERROR(INDEX($BO$6:$BV$6, $BN$6, MATCH($CK1446, $BO$8:$BV$8, 0)), 0)</f>
        <v>0.28385416666666663</v>
      </c>
      <c r="CN1446" s="150">
        <f t="shared" ca="1" si="237"/>
        <v>5</v>
      </c>
      <c r="CO1446" s="118">
        <f ca="1">SUMIF($CN$9:$CN1446, $CN1446, $CL$9:$CL$9)</f>
        <v>280.16406249999818</v>
      </c>
      <c r="CP1446" s="140" t="str">
        <f ca="1">IFERROR(INDEX('Current Jobs'!$W$11:$W$510, MATCH($CN1446, 'Current Jobs'!$T$11:$T$510, 0)), "")</f>
        <v/>
      </c>
      <c r="CQ1446" s="17" t="str">
        <f t="shared" ca="1" si="233"/>
        <v/>
      </c>
      <c r="CR1446" s="17" t="str">
        <f t="shared" ca="1" si="238"/>
        <v/>
      </c>
      <c r="CS1446" s="17" t="str">
        <f t="shared" ca="1" si="239"/>
        <v/>
      </c>
      <c r="CT1446" s="17" t="str">
        <f t="shared" ca="1" si="240"/>
        <v/>
      </c>
      <c r="CV1446" s="118" t="str" cm="1">
        <f t="array" aca="1" ref="CV1446" ca="1">IF($CN1446&gt;$CV$6, "", IFERROR(INDEX($BO$4:$BV$4, $BN$4, MATCH($CK1446, $BO$8:$BV$8, 0)), 0))</f>
        <v/>
      </c>
      <c r="CX1446" s="118" t="str">
        <f t="shared" ca="1" si="236"/>
        <v/>
      </c>
    </row>
    <row r="1447" spans="88:102" hidden="1" x14ac:dyDescent="0.25">
      <c r="CJ1447" s="89">
        <f t="shared" ca="1" si="234"/>
        <v>46102</v>
      </c>
      <c r="CK1447" s="17" t="str">
        <f t="shared" ca="1" si="235"/>
        <v>Sat</v>
      </c>
      <c r="CL1447" s="118" cm="1">
        <f t="array" aca="1" ref="CL1447" ca="1">IFERROR(INDEX($BO$6:$BV$6, $BN$6, MATCH($CK1447, $BO$8:$BV$8, 0)), 0)</f>
        <v>0</v>
      </c>
      <c r="CN1447" s="150">
        <f t="shared" ca="1" si="237"/>
        <v>5</v>
      </c>
      <c r="CO1447" s="118">
        <f ca="1">SUMIF($CN$9:$CN1447, $CN1447, $CL$9:$CL$9)</f>
        <v>280.16406249999818</v>
      </c>
      <c r="CP1447" s="140" t="str">
        <f ca="1">IFERROR(INDEX('Current Jobs'!$W$11:$W$510, MATCH($CN1447, 'Current Jobs'!$T$11:$T$510, 0)), "")</f>
        <v/>
      </c>
      <c r="CQ1447" s="17" t="str">
        <f t="shared" ca="1" si="233"/>
        <v/>
      </c>
      <c r="CR1447" s="17" t="str">
        <f t="shared" ca="1" si="238"/>
        <v/>
      </c>
      <c r="CS1447" s="17" t="str">
        <f t="shared" ca="1" si="239"/>
        <v/>
      </c>
      <c r="CT1447" s="17" t="str">
        <f t="shared" ca="1" si="240"/>
        <v/>
      </c>
      <c r="CV1447" s="118" t="str" cm="1">
        <f t="array" aca="1" ref="CV1447" ca="1">IF($CN1447&gt;$CV$6, "", IFERROR(INDEX($BO$4:$BV$4, $BN$4, MATCH($CK1447, $BO$8:$BV$8, 0)), 0))</f>
        <v/>
      </c>
      <c r="CX1447" s="118" t="str">
        <f t="shared" ca="1" si="236"/>
        <v/>
      </c>
    </row>
    <row r="1448" spans="88:102" hidden="1" x14ac:dyDescent="0.25">
      <c r="CJ1448" s="89">
        <f t="shared" ca="1" si="234"/>
        <v>46103</v>
      </c>
      <c r="CK1448" s="17" t="str">
        <f t="shared" ca="1" si="235"/>
        <v>Sun</v>
      </c>
      <c r="CL1448" s="118" cm="1">
        <f t="array" aca="1" ref="CL1448" ca="1">IFERROR(INDEX($BO$6:$BV$6, $BN$6, MATCH($CK1448, $BO$8:$BV$8, 0)), 0)</f>
        <v>0</v>
      </c>
      <c r="CN1448" s="150">
        <f t="shared" ca="1" si="237"/>
        <v>5</v>
      </c>
      <c r="CO1448" s="118">
        <f ca="1">SUMIF($CN$9:$CN1448, $CN1448, $CL$9:$CL$9)</f>
        <v>280.16406249999818</v>
      </c>
      <c r="CP1448" s="140" t="str">
        <f ca="1">IFERROR(INDEX('Current Jobs'!$W$11:$W$510, MATCH($CN1448, 'Current Jobs'!$T$11:$T$510, 0)), "")</f>
        <v/>
      </c>
      <c r="CQ1448" s="17" t="str">
        <f t="shared" ca="1" si="233"/>
        <v/>
      </c>
      <c r="CR1448" s="17" t="str">
        <f t="shared" ca="1" si="238"/>
        <v/>
      </c>
      <c r="CS1448" s="17" t="str">
        <f t="shared" ca="1" si="239"/>
        <v/>
      </c>
      <c r="CT1448" s="17" t="str">
        <f t="shared" ca="1" si="240"/>
        <v/>
      </c>
      <c r="CV1448" s="118" t="str" cm="1">
        <f t="array" aca="1" ref="CV1448" ca="1">IF($CN1448&gt;$CV$6, "", IFERROR(INDEX($BO$4:$BV$4, $BN$4, MATCH($CK1448, $BO$8:$BV$8, 0)), 0))</f>
        <v/>
      </c>
      <c r="CX1448" s="118" t="str">
        <f t="shared" ca="1" si="236"/>
        <v/>
      </c>
    </row>
    <row r="1449" spans="88:102" hidden="1" x14ac:dyDescent="0.25">
      <c r="CJ1449" s="89">
        <f t="shared" ca="1" si="234"/>
        <v>46104</v>
      </c>
      <c r="CK1449" s="17" t="str">
        <f t="shared" ca="1" si="235"/>
        <v>Mon</v>
      </c>
      <c r="CL1449" s="118" cm="1">
        <f t="array" aca="1" ref="CL1449" ca="1">IFERROR(INDEX($BO$6:$BV$6, $BN$6, MATCH($CK1449, $BO$8:$BV$8, 0)), 0)</f>
        <v>0.28385416666666663</v>
      </c>
      <c r="CN1449" s="150">
        <f t="shared" ca="1" si="237"/>
        <v>5</v>
      </c>
      <c r="CO1449" s="118">
        <f ca="1">SUMIF($CN$9:$CN1449, $CN1449, $CL$9:$CL$9)</f>
        <v>280.44791666666487</v>
      </c>
      <c r="CP1449" s="140" t="str">
        <f ca="1">IFERROR(INDEX('Current Jobs'!$W$11:$W$510, MATCH($CN1449, 'Current Jobs'!$T$11:$T$510, 0)), "")</f>
        <v/>
      </c>
      <c r="CQ1449" s="17" t="str">
        <f t="shared" ca="1" si="233"/>
        <v/>
      </c>
      <c r="CR1449" s="17" t="str">
        <f t="shared" ca="1" si="238"/>
        <v/>
      </c>
      <c r="CS1449" s="17" t="str">
        <f t="shared" ca="1" si="239"/>
        <v/>
      </c>
      <c r="CT1449" s="17" t="str">
        <f t="shared" ca="1" si="240"/>
        <v/>
      </c>
      <c r="CV1449" s="118" t="str" cm="1">
        <f t="array" aca="1" ref="CV1449" ca="1">IF($CN1449&gt;$CV$6, "", IFERROR(INDEX($BO$4:$BV$4, $BN$4, MATCH($CK1449, $BO$8:$BV$8, 0)), 0))</f>
        <v/>
      </c>
      <c r="CX1449" s="118" t="str">
        <f t="shared" ca="1" si="236"/>
        <v/>
      </c>
    </row>
    <row r="1450" spans="88:102" hidden="1" x14ac:dyDescent="0.25">
      <c r="CJ1450" s="89">
        <f t="shared" ca="1" si="234"/>
        <v>46105</v>
      </c>
      <c r="CK1450" s="17" t="str">
        <f t="shared" ca="1" si="235"/>
        <v>Tue</v>
      </c>
      <c r="CL1450" s="118" cm="1">
        <f t="array" aca="1" ref="CL1450" ca="1">IFERROR(INDEX($BO$6:$BV$6, $BN$6, MATCH($CK1450, $BO$8:$BV$8, 0)), 0)</f>
        <v>0.28385416666666663</v>
      </c>
      <c r="CN1450" s="150">
        <f t="shared" ca="1" si="237"/>
        <v>5</v>
      </c>
      <c r="CO1450" s="118">
        <f ca="1">SUMIF($CN$9:$CN1450, $CN1450, $CL$9:$CL$9)</f>
        <v>280.73177083333155</v>
      </c>
      <c r="CP1450" s="140" t="str">
        <f ca="1">IFERROR(INDEX('Current Jobs'!$W$11:$W$510, MATCH($CN1450, 'Current Jobs'!$T$11:$T$510, 0)), "")</f>
        <v/>
      </c>
      <c r="CQ1450" s="17" t="str">
        <f t="shared" ca="1" si="233"/>
        <v/>
      </c>
      <c r="CR1450" s="17" t="str">
        <f t="shared" ca="1" si="238"/>
        <v/>
      </c>
      <c r="CS1450" s="17" t="str">
        <f t="shared" ca="1" si="239"/>
        <v/>
      </c>
      <c r="CT1450" s="17" t="str">
        <f t="shared" ca="1" si="240"/>
        <v/>
      </c>
      <c r="CV1450" s="118" t="str" cm="1">
        <f t="array" aca="1" ref="CV1450" ca="1">IF($CN1450&gt;$CV$6, "", IFERROR(INDEX($BO$4:$BV$4, $BN$4, MATCH($CK1450, $BO$8:$BV$8, 0)), 0))</f>
        <v/>
      </c>
      <c r="CX1450" s="118" t="str">
        <f t="shared" ca="1" si="236"/>
        <v/>
      </c>
    </row>
    <row r="1451" spans="88:102" hidden="1" x14ac:dyDescent="0.25">
      <c r="CJ1451" s="89">
        <f t="shared" ca="1" si="234"/>
        <v>46106</v>
      </c>
      <c r="CK1451" s="17" t="str">
        <f t="shared" ca="1" si="235"/>
        <v>Wed</v>
      </c>
      <c r="CL1451" s="118" cm="1">
        <f t="array" aca="1" ref="CL1451" ca="1">IFERROR(INDEX($BO$6:$BV$6, $BN$6, MATCH($CK1451, $BO$8:$BV$8, 0)), 0)</f>
        <v>0.28385416666666663</v>
      </c>
      <c r="CN1451" s="150">
        <f t="shared" ca="1" si="237"/>
        <v>5</v>
      </c>
      <c r="CO1451" s="118">
        <f ca="1">SUMIF($CN$9:$CN1451, $CN1451, $CL$9:$CL$9)</f>
        <v>281.01562499999824</v>
      </c>
      <c r="CP1451" s="140" t="str">
        <f ca="1">IFERROR(INDEX('Current Jobs'!$W$11:$W$510, MATCH($CN1451, 'Current Jobs'!$T$11:$T$510, 0)), "")</f>
        <v/>
      </c>
      <c r="CQ1451" s="17" t="str">
        <f t="shared" ca="1" si="233"/>
        <v/>
      </c>
      <c r="CR1451" s="17" t="str">
        <f t="shared" ca="1" si="238"/>
        <v/>
      </c>
      <c r="CS1451" s="17" t="str">
        <f t="shared" ca="1" si="239"/>
        <v/>
      </c>
      <c r="CT1451" s="17" t="str">
        <f t="shared" ca="1" si="240"/>
        <v/>
      </c>
      <c r="CV1451" s="118" t="str" cm="1">
        <f t="array" aca="1" ref="CV1451" ca="1">IF($CN1451&gt;$CV$6, "", IFERROR(INDEX($BO$4:$BV$4, $BN$4, MATCH($CK1451, $BO$8:$BV$8, 0)), 0))</f>
        <v/>
      </c>
      <c r="CX1451" s="118" t="str">
        <f t="shared" ca="1" si="236"/>
        <v/>
      </c>
    </row>
    <row r="1452" spans="88:102" hidden="1" x14ac:dyDescent="0.25">
      <c r="CJ1452" s="89">
        <f t="shared" ca="1" si="234"/>
        <v>46107</v>
      </c>
      <c r="CK1452" s="17" t="str">
        <f t="shared" ca="1" si="235"/>
        <v>Thu</v>
      </c>
      <c r="CL1452" s="118" cm="1">
        <f t="array" aca="1" ref="CL1452" ca="1">IFERROR(INDEX($BO$6:$BV$6, $BN$6, MATCH($CK1452, $BO$8:$BV$8, 0)), 0)</f>
        <v>0.28385416666666663</v>
      </c>
      <c r="CN1452" s="150">
        <f t="shared" ca="1" si="237"/>
        <v>5</v>
      </c>
      <c r="CO1452" s="118">
        <f ca="1">SUMIF($CN$9:$CN1452, $CN1452, $CL$9:$CL$9)</f>
        <v>281.29947916666492</v>
      </c>
      <c r="CP1452" s="140" t="str">
        <f ca="1">IFERROR(INDEX('Current Jobs'!$W$11:$W$510, MATCH($CN1452, 'Current Jobs'!$T$11:$T$510, 0)), "")</f>
        <v/>
      </c>
      <c r="CQ1452" s="17" t="str">
        <f t="shared" ca="1" si="233"/>
        <v/>
      </c>
      <c r="CR1452" s="17" t="str">
        <f t="shared" ca="1" si="238"/>
        <v/>
      </c>
      <c r="CS1452" s="17" t="str">
        <f t="shared" ca="1" si="239"/>
        <v/>
      </c>
      <c r="CT1452" s="17" t="str">
        <f t="shared" ca="1" si="240"/>
        <v/>
      </c>
      <c r="CV1452" s="118" t="str" cm="1">
        <f t="array" aca="1" ref="CV1452" ca="1">IF($CN1452&gt;$CV$6, "", IFERROR(INDEX($BO$4:$BV$4, $BN$4, MATCH($CK1452, $BO$8:$BV$8, 0)), 0))</f>
        <v/>
      </c>
      <c r="CX1452" s="118" t="str">
        <f t="shared" ca="1" si="236"/>
        <v/>
      </c>
    </row>
    <row r="1453" spans="88:102" hidden="1" x14ac:dyDescent="0.25">
      <c r="CJ1453" s="89">
        <f t="shared" ca="1" si="234"/>
        <v>46108</v>
      </c>
      <c r="CK1453" s="17" t="str">
        <f t="shared" ca="1" si="235"/>
        <v>Fri</v>
      </c>
      <c r="CL1453" s="118" cm="1">
        <f t="array" aca="1" ref="CL1453" ca="1">IFERROR(INDEX($BO$6:$BV$6, $BN$6, MATCH($CK1453, $BO$8:$BV$8, 0)), 0)</f>
        <v>0.28385416666666663</v>
      </c>
      <c r="CN1453" s="150">
        <f t="shared" ca="1" si="237"/>
        <v>5</v>
      </c>
      <c r="CO1453" s="118">
        <f ca="1">SUMIF($CN$9:$CN1453, $CN1453, $CL$9:$CL$9)</f>
        <v>281.58333333333161</v>
      </c>
      <c r="CP1453" s="140" t="str">
        <f ca="1">IFERROR(INDEX('Current Jobs'!$W$11:$W$510, MATCH($CN1453, 'Current Jobs'!$T$11:$T$510, 0)), "")</f>
        <v/>
      </c>
      <c r="CQ1453" s="17" t="str">
        <f t="shared" ca="1" si="233"/>
        <v/>
      </c>
      <c r="CR1453" s="17" t="str">
        <f t="shared" ca="1" si="238"/>
        <v/>
      </c>
      <c r="CS1453" s="17" t="str">
        <f t="shared" ca="1" si="239"/>
        <v/>
      </c>
      <c r="CT1453" s="17" t="str">
        <f t="shared" ca="1" si="240"/>
        <v/>
      </c>
      <c r="CV1453" s="118" t="str" cm="1">
        <f t="array" aca="1" ref="CV1453" ca="1">IF($CN1453&gt;$CV$6, "", IFERROR(INDEX($BO$4:$BV$4, $BN$4, MATCH($CK1453, $BO$8:$BV$8, 0)), 0))</f>
        <v/>
      </c>
      <c r="CX1453" s="118" t="str">
        <f t="shared" ca="1" si="236"/>
        <v/>
      </c>
    </row>
    <row r="1454" spans="88:102" hidden="1" x14ac:dyDescent="0.25">
      <c r="CJ1454" s="89">
        <f t="shared" ca="1" si="234"/>
        <v>46109</v>
      </c>
      <c r="CK1454" s="17" t="str">
        <f t="shared" ca="1" si="235"/>
        <v>Sat</v>
      </c>
      <c r="CL1454" s="118" cm="1">
        <f t="array" aca="1" ref="CL1454" ca="1">IFERROR(INDEX($BO$6:$BV$6, $BN$6, MATCH($CK1454, $BO$8:$BV$8, 0)), 0)</f>
        <v>0</v>
      </c>
      <c r="CN1454" s="150">
        <f t="shared" ca="1" si="237"/>
        <v>5</v>
      </c>
      <c r="CO1454" s="118">
        <f ca="1">SUMIF($CN$9:$CN1454, $CN1454, $CL$9:$CL$9)</f>
        <v>281.58333333333161</v>
      </c>
      <c r="CP1454" s="140" t="str">
        <f ca="1">IFERROR(INDEX('Current Jobs'!$W$11:$W$510, MATCH($CN1454, 'Current Jobs'!$T$11:$T$510, 0)), "")</f>
        <v/>
      </c>
      <c r="CQ1454" s="17" t="str">
        <f t="shared" ca="1" si="233"/>
        <v/>
      </c>
      <c r="CR1454" s="17" t="str">
        <f t="shared" ca="1" si="238"/>
        <v/>
      </c>
      <c r="CS1454" s="17" t="str">
        <f t="shared" ca="1" si="239"/>
        <v/>
      </c>
      <c r="CT1454" s="17" t="str">
        <f t="shared" ca="1" si="240"/>
        <v/>
      </c>
      <c r="CV1454" s="118" t="str" cm="1">
        <f t="array" aca="1" ref="CV1454" ca="1">IF($CN1454&gt;$CV$6, "", IFERROR(INDEX($BO$4:$BV$4, $BN$4, MATCH($CK1454, $BO$8:$BV$8, 0)), 0))</f>
        <v/>
      </c>
      <c r="CX1454" s="118" t="str">
        <f t="shared" ca="1" si="236"/>
        <v/>
      </c>
    </row>
    <row r="1455" spans="88:102" hidden="1" x14ac:dyDescent="0.25">
      <c r="CJ1455" s="89">
        <f t="shared" ca="1" si="234"/>
        <v>46110</v>
      </c>
      <c r="CK1455" s="17" t="str">
        <f t="shared" ca="1" si="235"/>
        <v>Sun</v>
      </c>
      <c r="CL1455" s="118" cm="1">
        <f t="array" aca="1" ref="CL1455" ca="1">IFERROR(INDEX($BO$6:$BV$6, $BN$6, MATCH($CK1455, $BO$8:$BV$8, 0)), 0)</f>
        <v>0</v>
      </c>
      <c r="CN1455" s="150">
        <f t="shared" ca="1" si="237"/>
        <v>5</v>
      </c>
      <c r="CO1455" s="118">
        <f ca="1">SUMIF($CN$9:$CN1455, $CN1455, $CL$9:$CL$9)</f>
        <v>281.58333333333161</v>
      </c>
      <c r="CP1455" s="140" t="str">
        <f ca="1">IFERROR(INDEX('Current Jobs'!$W$11:$W$510, MATCH($CN1455, 'Current Jobs'!$T$11:$T$510, 0)), "")</f>
        <v/>
      </c>
      <c r="CQ1455" s="17" t="str">
        <f t="shared" ca="1" si="233"/>
        <v/>
      </c>
      <c r="CR1455" s="17" t="str">
        <f t="shared" ca="1" si="238"/>
        <v/>
      </c>
      <c r="CS1455" s="17" t="str">
        <f t="shared" ca="1" si="239"/>
        <v/>
      </c>
      <c r="CT1455" s="17" t="str">
        <f t="shared" ca="1" si="240"/>
        <v/>
      </c>
      <c r="CV1455" s="118" t="str" cm="1">
        <f t="array" aca="1" ref="CV1455" ca="1">IF($CN1455&gt;$CV$6, "", IFERROR(INDEX($BO$4:$BV$4, $BN$4, MATCH($CK1455, $BO$8:$BV$8, 0)), 0))</f>
        <v/>
      </c>
      <c r="CX1455" s="118" t="str">
        <f t="shared" ca="1" si="236"/>
        <v/>
      </c>
    </row>
    <row r="1456" spans="88:102" hidden="1" x14ac:dyDescent="0.25">
      <c r="CJ1456" s="89">
        <f t="shared" ca="1" si="234"/>
        <v>46111</v>
      </c>
      <c r="CK1456" s="17" t="str">
        <f t="shared" ca="1" si="235"/>
        <v>Mon</v>
      </c>
      <c r="CL1456" s="118" cm="1">
        <f t="array" aca="1" ref="CL1456" ca="1">IFERROR(INDEX($BO$6:$BV$6, $BN$6, MATCH($CK1456, $BO$8:$BV$8, 0)), 0)</f>
        <v>0.28385416666666663</v>
      </c>
      <c r="CN1456" s="150">
        <f t="shared" ca="1" si="237"/>
        <v>5</v>
      </c>
      <c r="CO1456" s="118">
        <f ca="1">SUMIF($CN$9:$CN1456, $CN1456, $CL$9:$CL$9)</f>
        <v>281.86718749999829</v>
      </c>
      <c r="CP1456" s="140" t="str">
        <f ca="1">IFERROR(INDEX('Current Jobs'!$W$11:$W$510, MATCH($CN1456, 'Current Jobs'!$T$11:$T$510, 0)), "")</f>
        <v/>
      </c>
      <c r="CQ1456" s="17" t="str">
        <f t="shared" ca="1" si="233"/>
        <v/>
      </c>
      <c r="CR1456" s="17" t="str">
        <f t="shared" ca="1" si="238"/>
        <v/>
      </c>
      <c r="CS1456" s="17" t="str">
        <f t="shared" ca="1" si="239"/>
        <v/>
      </c>
      <c r="CT1456" s="17" t="str">
        <f t="shared" ca="1" si="240"/>
        <v/>
      </c>
      <c r="CV1456" s="118" t="str" cm="1">
        <f t="array" aca="1" ref="CV1456" ca="1">IF($CN1456&gt;$CV$6, "", IFERROR(INDEX($BO$4:$BV$4, $BN$4, MATCH($CK1456, $BO$8:$BV$8, 0)), 0))</f>
        <v/>
      </c>
      <c r="CX1456" s="118" t="str">
        <f t="shared" ca="1" si="236"/>
        <v/>
      </c>
    </row>
    <row r="1457" spans="88:102" hidden="1" x14ac:dyDescent="0.25">
      <c r="CJ1457" s="89">
        <f t="shared" ca="1" si="234"/>
        <v>46112</v>
      </c>
      <c r="CK1457" s="17" t="str">
        <f t="shared" ca="1" si="235"/>
        <v>Tue</v>
      </c>
      <c r="CL1457" s="118" cm="1">
        <f t="array" aca="1" ref="CL1457" ca="1">IFERROR(INDEX($BO$6:$BV$6, $BN$6, MATCH($CK1457, $BO$8:$BV$8, 0)), 0)</f>
        <v>0.28385416666666663</v>
      </c>
      <c r="CN1457" s="150">
        <f t="shared" ca="1" si="237"/>
        <v>5</v>
      </c>
      <c r="CO1457" s="118">
        <f ca="1">SUMIF($CN$9:$CN1457, $CN1457, $CL$9:$CL$9)</f>
        <v>282.15104166666498</v>
      </c>
      <c r="CP1457" s="140" t="str">
        <f ca="1">IFERROR(INDEX('Current Jobs'!$W$11:$W$510, MATCH($CN1457, 'Current Jobs'!$T$11:$T$510, 0)), "")</f>
        <v/>
      </c>
      <c r="CQ1457" s="17" t="str">
        <f t="shared" ca="1" si="233"/>
        <v/>
      </c>
      <c r="CR1457" s="17" t="str">
        <f t="shared" ca="1" si="238"/>
        <v/>
      </c>
      <c r="CS1457" s="17" t="str">
        <f t="shared" ca="1" si="239"/>
        <v/>
      </c>
      <c r="CT1457" s="17" t="str">
        <f t="shared" ca="1" si="240"/>
        <v/>
      </c>
      <c r="CV1457" s="118" t="str" cm="1">
        <f t="array" aca="1" ref="CV1457" ca="1">IF($CN1457&gt;$CV$6, "", IFERROR(INDEX($BO$4:$BV$4, $BN$4, MATCH($CK1457, $BO$8:$BV$8, 0)), 0))</f>
        <v/>
      </c>
      <c r="CX1457" s="118" t="str">
        <f t="shared" ca="1" si="236"/>
        <v/>
      </c>
    </row>
    <row r="1458" spans="88:102" hidden="1" x14ac:dyDescent="0.25">
      <c r="CJ1458" s="89">
        <f t="shared" ca="1" si="234"/>
        <v>46113</v>
      </c>
      <c r="CK1458" s="17" t="str">
        <f t="shared" ca="1" si="235"/>
        <v>Wed</v>
      </c>
      <c r="CL1458" s="118" cm="1">
        <f t="array" aca="1" ref="CL1458" ca="1">IFERROR(INDEX($BO$6:$BV$6, $BN$6, MATCH($CK1458, $BO$8:$BV$8, 0)), 0)</f>
        <v>0.28385416666666663</v>
      </c>
      <c r="CN1458" s="150">
        <f t="shared" ca="1" si="237"/>
        <v>5</v>
      </c>
      <c r="CO1458" s="118">
        <f ca="1">SUMIF($CN$9:$CN1458, $CN1458, $CL$9:$CL$9)</f>
        <v>282.43489583333167</v>
      </c>
      <c r="CP1458" s="140" t="str">
        <f ca="1">IFERROR(INDEX('Current Jobs'!$W$11:$W$510, MATCH($CN1458, 'Current Jobs'!$T$11:$T$510, 0)), "")</f>
        <v/>
      </c>
      <c r="CQ1458" s="17" t="str">
        <f t="shared" ca="1" si="233"/>
        <v/>
      </c>
      <c r="CR1458" s="17" t="str">
        <f t="shared" ca="1" si="238"/>
        <v/>
      </c>
      <c r="CS1458" s="17" t="str">
        <f t="shared" ca="1" si="239"/>
        <v/>
      </c>
      <c r="CT1458" s="17" t="str">
        <f t="shared" ca="1" si="240"/>
        <v/>
      </c>
      <c r="CV1458" s="118" t="str" cm="1">
        <f t="array" aca="1" ref="CV1458" ca="1">IF($CN1458&gt;$CV$6, "", IFERROR(INDEX($BO$4:$BV$4, $BN$4, MATCH($CK1458, $BO$8:$BV$8, 0)), 0))</f>
        <v/>
      </c>
      <c r="CX1458" s="118" t="str">
        <f t="shared" ca="1" si="236"/>
        <v/>
      </c>
    </row>
    <row r="1459" spans="88:102" hidden="1" x14ac:dyDescent="0.25">
      <c r="CJ1459" s="89">
        <f t="shared" ca="1" si="234"/>
        <v>46114</v>
      </c>
      <c r="CK1459" s="17" t="str">
        <f t="shared" ca="1" si="235"/>
        <v>Thu</v>
      </c>
      <c r="CL1459" s="118" cm="1">
        <f t="array" aca="1" ref="CL1459" ca="1">IFERROR(INDEX($BO$6:$BV$6, $BN$6, MATCH($CK1459, $BO$8:$BV$8, 0)), 0)</f>
        <v>0.28385416666666663</v>
      </c>
      <c r="CN1459" s="150">
        <f t="shared" ca="1" si="237"/>
        <v>5</v>
      </c>
      <c r="CO1459" s="118">
        <f ca="1">SUMIF($CN$9:$CN1459, $CN1459, $CL$9:$CL$9)</f>
        <v>282.71874999999835</v>
      </c>
      <c r="CP1459" s="140" t="str">
        <f ca="1">IFERROR(INDEX('Current Jobs'!$W$11:$W$510, MATCH($CN1459, 'Current Jobs'!$T$11:$T$510, 0)), "")</f>
        <v/>
      </c>
      <c r="CQ1459" s="17" t="str">
        <f t="shared" ca="1" si="233"/>
        <v/>
      </c>
      <c r="CR1459" s="17" t="str">
        <f t="shared" ca="1" si="238"/>
        <v/>
      </c>
      <c r="CS1459" s="17" t="str">
        <f t="shared" ca="1" si="239"/>
        <v/>
      </c>
      <c r="CT1459" s="17" t="str">
        <f t="shared" ca="1" si="240"/>
        <v/>
      </c>
      <c r="CV1459" s="118" t="str" cm="1">
        <f t="array" aca="1" ref="CV1459" ca="1">IF($CN1459&gt;$CV$6, "", IFERROR(INDEX($BO$4:$BV$4, $BN$4, MATCH($CK1459, $BO$8:$BV$8, 0)), 0))</f>
        <v/>
      </c>
      <c r="CX1459" s="118" t="str">
        <f t="shared" ca="1" si="236"/>
        <v/>
      </c>
    </row>
    <row r="1460" spans="88:102" hidden="1" x14ac:dyDescent="0.25">
      <c r="CJ1460" s="89">
        <f t="shared" ca="1" si="234"/>
        <v>46115</v>
      </c>
      <c r="CK1460" s="17" t="str">
        <f t="shared" ca="1" si="235"/>
        <v>Bank Hol</v>
      </c>
      <c r="CL1460" s="118" cm="1">
        <f t="array" aca="1" ref="CL1460" ca="1">IFERROR(INDEX($BO$6:$BV$6, $BN$6, MATCH($CK1460, $BO$8:$BV$8, 0)), 0)</f>
        <v>0</v>
      </c>
      <c r="CN1460" s="150">
        <f t="shared" ca="1" si="237"/>
        <v>5</v>
      </c>
      <c r="CO1460" s="118">
        <f ca="1">SUMIF($CN$9:$CN1460, $CN1460, $CL$9:$CL$9)</f>
        <v>282.71874999999835</v>
      </c>
      <c r="CP1460" s="140" t="str">
        <f ca="1">IFERROR(INDEX('Current Jobs'!$W$11:$W$510, MATCH($CN1460, 'Current Jobs'!$T$11:$T$510, 0)), "")</f>
        <v/>
      </c>
      <c r="CQ1460" s="17" t="str">
        <f t="shared" ca="1" si="233"/>
        <v/>
      </c>
      <c r="CR1460" s="17" t="str">
        <f t="shared" ca="1" si="238"/>
        <v/>
      </c>
      <c r="CS1460" s="17" t="str">
        <f t="shared" ca="1" si="239"/>
        <v/>
      </c>
      <c r="CT1460" s="17" t="str">
        <f t="shared" ca="1" si="240"/>
        <v/>
      </c>
      <c r="CV1460" s="118" t="str" cm="1">
        <f t="array" aca="1" ref="CV1460" ca="1">IF($CN1460&gt;$CV$6, "", IFERROR(INDEX($BO$4:$BV$4, $BN$4, MATCH($CK1460, $BO$8:$BV$8, 0)), 0))</f>
        <v/>
      </c>
      <c r="CX1460" s="118" t="str">
        <f t="shared" ca="1" si="236"/>
        <v/>
      </c>
    </row>
    <row r="1461" spans="88:102" hidden="1" x14ac:dyDescent="0.25">
      <c r="CJ1461" s="89">
        <f t="shared" ca="1" si="234"/>
        <v>46116</v>
      </c>
      <c r="CK1461" s="17" t="str">
        <f t="shared" ca="1" si="235"/>
        <v>Sat</v>
      </c>
      <c r="CL1461" s="118" cm="1">
        <f t="array" aca="1" ref="CL1461" ca="1">IFERROR(INDEX($BO$6:$BV$6, $BN$6, MATCH($CK1461, $BO$8:$BV$8, 0)), 0)</f>
        <v>0</v>
      </c>
      <c r="CN1461" s="150">
        <f t="shared" ca="1" si="237"/>
        <v>5</v>
      </c>
      <c r="CO1461" s="118">
        <f ca="1">SUMIF($CN$9:$CN1461, $CN1461, $CL$9:$CL$9)</f>
        <v>282.71874999999835</v>
      </c>
      <c r="CP1461" s="140" t="str">
        <f ca="1">IFERROR(INDEX('Current Jobs'!$W$11:$W$510, MATCH($CN1461, 'Current Jobs'!$T$11:$T$510, 0)), "")</f>
        <v/>
      </c>
      <c r="CQ1461" s="17" t="str">
        <f t="shared" ca="1" si="233"/>
        <v/>
      </c>
      <c r="CR1461" s="17" t="str">
        <f t="shared" ca="1" si="238"/>
        <v/>
      </c>
      <c r="CS1461" s="17" t="str">
        <f t="shared" ca="1" si="239"/>
        <v/>
      </c>
      <c r="CT1461" s="17" t="str">
        <f t="shared" ca="1" si="240"/>
        <v/>
      </c>
      <c r="CV1461" s="118" t="str" cm="1">
        <f t="array" aca="1" ref="CV1461" ca="1">IF($CN1461&gt;$CV$6, "", IFERROR(INDEX($BO$4:$BV$4, $BN$4, MATCH($CK1461, $BO$8:$BV$8, 0)), 0))</f>
        <v/>
      </c>
      <c r="CX1461" s="118" t="str">
        <f t="shared" ca="1" si="236"/>
        <v/>
      </c>
    </row>
    <row r="1462" spans="88:102" hidden="1" x14ac:dyDescent="0.25">
      <c r="CJ1462" s="89">
        <f t="shared" ca="1" si="234"/>
        <v>46117</v>
      </c>
      <c r="CK1462" s="17" t="str">
        <f t="shared" ca="1" si="235"/>
        <v>Sun</v>
      </c>
      <c r="CL1462" s="118" cm="1">
        <f t="array" aca="1" ref="CL1462" ca="1">IFERROR(INDEX($BO$6:$BV$6, $BN$6, MATCH($CK1462, $BO$8:$BV$8, 0)), 0)</f>
        <v>0</v>
      </c>
      <c r="CN1462" s="150">
        <f t="shared" ca="1" si="237"/>
        <v>5</v>
      </c>
      <c r="CO1462" s="118">
        <f ca="1">SUMIF($CN$9:$CN1462, $CN1462, $CL$9:$CL$9)</f>
        <v>282.71874999999835</v>
      </c>
      <c r="CP1462" s="140" t="str">
        <f ca="1">IFERROR(INDEX('Current Jobs'!$W$11:$W$510, MATCH($CN1462, 'Current Jobs'!$T$11:$T$510, 0)), "")</f>
        <v/>
      </c>
      <c r="CQ1462" s="17" t="str">
        <f t="shared" ca="1" si="233"/>
        <v/>
      </c>
      <c r="CR1462" s="17" t="str">
        <f t="shared" ca="1" si="238"/>
        <v/>
      </c>
      <c r="CS1462" s="17" t="str">
        <f t="shared" ca="1" si="239"/>
        <v/>
      </c>
      <c r="CT1462" s="17" t="str">
        <f t="shared" ca="1" si="240"/>
        <v/>
      </c>
      <c r="CV1462" s="118" t="str" cm="1">
        <f t="array" aca="1" ref="CV1462" ca="1">IF($CN1462&gt;$CV$6, "", IFERROR(INDEX($BO$4:$BV$4, $BN$4, MATCH($CK1462, $BO$8:$BV$8, 0)), 0))</f>
        <v/>
      </c>
      <c r="CX1462" s="118" t="str">
        <f t="shared" ca="1" si="236"/>
        <v/>
      </c>
    </row>
    <row r="1463" spans="88:102" hidden="1" x14ac:dyDescent="0.25">
      <c r="CJ1463" s="89">
        <f t="shared" ca="1" si="234"/>
        <v>46118</v>
      </c>
      <c r="CK1463" s="17" t="str">
        <f t="shared" ca="1" si="235"/>
        <v>Bank Hol</v>
      </c>
      <c r="CL1463" s="118" cm="1">
        <f t="array" aca="1" ref="CL1463" ca="1">IFERROR(INDEX($BO$6:$BV$6, $BN$6, MATCH($CK1463, $BO$8:$BV$8, 0)), 0)</f>
        <v>0</v>
      </c>
      <c r="CN1463" s="150">
        <f t="shared" ca="1" si="237"/>
        <v>5</v>
      </c>
      <c r="CO1463" s="118">
        <f ca="1">SUMIF($CN$9:$CN1463, $CN1463, $CL$9:$CL$9)</f>
        <v>282.71874999999835</v>
      </c>
      <c r="CP1463" s="140" t="str">
        <f ca="1">IFERROR(INDEX('Current Jobs'!$W$11:$W$510, MATCH($CN1463, 'Current Jobs'!$T$11:$T$510, 0)), "")</f>
        <v/>
      </c>
      <c r="CQ1463" s="17" t="str">
        <f t="shared" ca="1" si="233"/>
        <v/>
      </c>
      <c r="CR1463" s="17" t="str">
        <f t="shared" ca="1" si="238"/>
        <v/>
      </c>
      <c r="CS1463" s="17" t="str">
        <f t="shared" ca="1" si="239"/>
        <v/>
      </c>
      <c r="CT1463" s="17" t="str">
        <f t="shared" ca="1" si="240"/>
        <v/>
      </c>
      <c r="CV1463" s="118" t="str" cm="1">
        <f t="array" aca="1" ref="CV1463" ca="1">IF($CN1463&gt;$CV$6, "", IFERROR(INDEX($BO$4:$BV$4, $BN$4, MATCH($CK1463, $BO$8:$BV$8, 0)), 0))</f>
        <v/>
      </c>
      <c r="CX1463" s="118" t="str">
        <f t="shared" ca="1" si="236"/>
        <v/>
      </c>
    </row>
    <row r="1464" spans="88:102" hidden="1" x14ac:dyDescent="0.25">
      <c r="CJ1464" s="89">
        <f t="shared" ca="1" si="234"/>
        <v>46119</v>
      </c>
      <c r="CK1464" s="17" t="str">
        <f t="shared" ca="1" si="235"/>
        <v>Tue</v>
      </c>
      <c r="CL1464" s="118" cm="1">
        <f t="array" aca="1" ref="CL1464" ca="1">IFERROR(INDEX($BO$6:$BV$6, $BN$6, MATCH($CK1464, $BO$8:$BV$8, 0)), 0)</f>
        <v>0.28385416666666663</v>
      </c>
      <c r="CN1464" s="150">
        <f t="shared" ca="1" si="237"/>
        <v>5</v>
      </c>
      <c r="CO1464" s="118">
        <f ca="1">SUMIF($CN$9:$CN1464, $CN1464, $CL$9:$CL$9)</f>
        <v>283.00260416666504</v>
      </c>
      <c r="CP1464" s="140" t="str">
        <f ca="1">IFERROR(INDEX('Current Jobs'!$W$11:$W$510, MATCH($CN1464, 'Current Jobs'!$T$11:$T$510, 0)), "")</f>
        <v/>
      </c>
      <c r="CQ1464" s="17" t="str">
        <f t="shared" ca="1" si="233"/>
        <v/>
      </c>
      <c r="CR1464" s="17" t="str">
        <f t="shared" ca="1" si="238"/>
        <v/>
      </c>
      <c r="CS1464" s="17" t="str">
        <f t="shared" ca="1" si="239"/>
        <v/>
      </c>
      <c r="CT1464" s="17" t="str">
        <f t="shared" ca="1" si="240"/>
        <v/>
      </c>
      <c r="CV1464" s="118" t="str" cm="1">
        <f t="array" aca="1" ref="CV1464" ca="1">IF($CN1464&gt;$CV$6, "", IFERROR(INDEX($BO$4:$BV$4, $BN$4, MATCH($CK1464, $BO$8:$BV$8, 0)), 0))</f>
        <v/>
      </c>
      <c r="CX1464" s="118" t="str">
        <f t="shared" ca="1" si="236"/>
        <v/>
      </c>
    </row>
    <row r="1465" spans="88:102" hidden="1" x14ac:dyDescent="0.25">
      <c r="CJ1465" s="89">
        <f t="shared" ca="1" si="234"/>
        <v>46120</v>
      </c>
      <c r="CK1465" s="17" t="str">
        <f t="shared" ca="1" si="235"/>
        <v>Wed</v>
      </c>
      <c r="CL1465" s="118" cm="1">
        <f t="array" aca="1" ref="CL1465" ca="1">IFERROR(INDEX($BO$6:$BV$6, $BN$6, MATCH($CK1465, $BO$8:$BV$8, 0)), 0)</f>
        <v>0.28385416666666663</v>
      </c>
      <c r="CN1465" s="150">
        <f t="shared" ca="1" si="237"/>
        <v>5</v>
      </c>
      <c r="CO1465" s="118">
        <f ca="1">SUMIF($CN$9:$CN1465, $CN1465, $CL$9:$CL$9)</f>
        <v>283.28645833333172</v>
      </c>
      <c r="CP1465" s="140" t="str">
        <f ca="1">IFERROR(INDEX('Current Jobs'!$W$11:$W$510, MATCH($CN1465, 'Current Jobs'!$T$11:$T$510, 0)), "")</f>
        <v/>
      </c>
      <c r="CQ1465" s="17" t="str">
        <f t="shared" ca="1" si="233"/>
        <v/>
      </c>
      <c r="CR1465" s="17" t="str">
        <f t="shared" ca="1" si="238"/>
        <v/>
      </c>
      <c r="CS1465" s="17" t="str">
        <f t="shared" ca="1" si="239"/>
        <v/>
      </c>
      <c r="CT1465" s="17" t="str">
        <f t="shared" ca="1" si="240"/>
        <v/>
      </c>
      <c r="CV1465" s="118" t="str" cm="1">
        <f t="array" aca="1" ref="CV1465" ca="1">IF($CN1465&gt;$CV$6, "", IFERROR(INDEX($BO$4:$BV$4, $BN$4, MATCH($CK1465, $BO$8:$BV$8, 0)), 0))</f>
        <v/>
      </c>
      <c r="CX1465" s="118" t="str">
        <f t="shared" ca="1" si="236"/>
        <v/>
      </c>
    </row>
    <row r="1466" spans="88:102" hidden="1" x14ac:dyDescent="0.25">
      <c r="CJ1466" s="89">
        <f t="shared" ca="1" si="234"/>
        <v>46121</v>
      </c>
      <c r="CK1466" s="17" t="str">
        <f t="shared" ca="1" si="235"/>
        <v>Thu</v>
      </c>
      <c r="CL1466" s="118" cm="1">
        <f t="array" aca="1" ref="CL1466" ca="1">IFERROR(INDEX($BO$6:$BV$6, $BN$6, MATCH($CK1466, $BO$8:$BV$8, 0)), 0)</f>
        <v>0.28385416666666663</v>
      </c>
      <c r="CN1466" s="150">
        <f t="shared" ca="1" si="237"/>
        <v>5</v>
      </c>
      <c r="CO1466" s="118">
        <f ca="1">SUMIF($CN$9:$CN1466, $CN1466, $CL$9:$CL$9)</f>
        <v>283.57031249999841</v>
      </c>
      <c r="CP1466" s="140" t="str">
        <f ca="1">IFERROR(INDEX('Current Jobs'!$W$11:$W$510, MATCH($CN1466, 'Current Jobs'!$T$11:$T$510, 0)), "")</f>
        <v/>
      </c>
      <c r="CQ1466" s="17" t="str">
        <f t="shared" ca="1" si="233"/>
        <v/>
      </c>
      <c r="CR1466" s="17" t="str">
        <f t="shared" ca="1" si="238"/>
        <v/>
      </c>
      <c r="CS1466" s="17" t="str">
        <f t="shared" ca="1" si="239"/>
        <v/>
      </c>
      <c r="CT1466" s="17" t="str">
        <f t="shared" ca="1" si="240"/>
        <v/>
      </c>
      <c r="CV1466" s="118" t="str" cm="1">
        <f t="array" aca="1" ref="CV1466" ca="1">IF($CN1466&gt;$CV$6, "", IFERROR(INDEX($BO$4:$BV$4, $BN$4, MATCH($CK1466, $BO$8:$BV$8, 0)), 0))</f>
        <v/>
      </c>
      <c r="CX1466" s="118" t="str">
        <f t="shared" ca="1" si="236"/>
        <v/>
      </c>
    </row>
    <row r="1467" spans="88:102" hidden="1" x14ac:dyDescent="0.25">
      <c r="CJ1467" s="89">
        <f t="shared" ca="1" si="234"/>
        <v>46122</v>
      </c>
      <c r="CK1467" s="17" t="str">
        <f t="shared" ca="1" si="235"/>
        <v>Fri</v>
      </c>
      <c r="CL1467" s="118" cm="1">
        <f t="array" aca="1" ref="CL1467" ca="1">IFERROR(INDEX($BO$6:$BV$6, $BN$6, MATCH($CK1467, $BO$8:$BV$8, 0)), 0)</f>
        <v>0.28385416666666663</v>
      </c>
      <c r="CN1467" s="150">
        <f t="shared" ca="1" si="237"/>
        <v>5</v>
      </c>
      <c r="CO1467" s="118">
        <f ca="1">SUMIF($CN$9:$CN1467, $CN1467, $CL$9:$CL$9)</f>
        <v>283.85416666666509</v>
      </c>
      <c r="CP1467" s="140" t="str">
        <f ca="1">IFERROR(INDEX('Current Jobs'!$W$11:$W$510, MATCH($CN1467, 'Current Jobs'!$T$11:$T$510, 0)), "")</f>
        <v/>
      </c>
      <c r="CQ1467" s="17" t="str">
        <f t="shared" ca="1" si="233"/>
        <v/>
      </c>
      <c r="CR1467" s="17" t="str">
        <f t="shared" ca="1" si="238"/>
        <v/>
      </c>
      <c r="CS1467" s="17" t="str">
        <f t="shared" ca="1" si="239"/>
        <v/>
      </c>
      <c r="CT1467" s="17" t="str">
        <f t="shared" ca="1" si="240"/>
        <v/>
      </c>
      <c r="CV1467" s="118" t="str" cm="1">
        <f t="array" aca="1" ref="CV1467" ca="1">IF($CN1467&gt;$CV$6, "", IFERROR(INDEX($BO$4:$BV$4, $BN$4, MATCH($CK1467, $BO$8:$BV$8, 0)), 0))</f>
        <v/>
      </c>
      <c r="CX1467" s="118" t="str">
        <f t="shared" ca="1" si="236"/>
        <v/>
      </c>
    </row>
    <row r="1468" spans="88:102" hidden="1" x14ac:dyDescent="0.25">
      <c r="CJ1468" s="89">
        <f t="shared" ca="1" si="234"/>
        <v>46123</v>
      </c>
      <c r="CK1468" s="17" t="str">
        <f t="shared" ca="1" si="235"/>
        <v>Sat</v>
      </c>
      <c r="CL1468" s="118" cm="1">
        <f t="array" aca="1" ref="CL1468" ca="1">IFERROR(INDEX($BO$6:$BV$6, $BN$6, MATCH($CK1468, $BO$8:$BV$8, 0)), 0)</f>
        <v>0</v>
      </c>
      <c r="CN1468" s="150">
        <f t="shared" ca="1" si="237"/>
        <v>5</v>
      </c>
      <c r="CO1468" s="118">
        <f ca="1">SUMIF($CN$9:$CN1468, $CN1468, $CL$9:$CL$9)</f>
        <v>283.85416666666509</v>
      </c>
      <c r="CP1468" s="140" t="str">
        <f ca="1">IFERROR(INDEX('Current Jobs'!$W$11:$W$510, MATCH($CN1468, 'Current Jobs'!$T$11:$T$510, 0)), "")</f>
        <v/>
      </c>
      <c r="CQ1468" s="17" t="str">
        <f t="shared" ca="1" si="233"/>
        <v/>
      </c>
      <c r="CR1468" s="17" t="str">
        <f t="shared" ca="1" si="238"/>
        <v/>
      </c>
      <c r="CS1468" s="17" t="str">
        <f t="shared" ca="1" si="239"/>
        <v/>
      </c>
      <c r="CT1468" s="17" t="str">
        <f t="shared" ca="1" si="240"/>
        <v/>
      </c>
      <c r="CV1468" s="118" t="str" cm="1">
        <f t="array" aca="1" ref="CV1468" ca="1">IF($CN1468&gt;$CV$6, "", IFERROR(INDEX($BO$4:$BV$4, $BN$4, MATCH($CK1468, $BO$8:$BV$8, 0)), 0))</f>
        <v/>
      </c>
      <c r="CX1468" s="118" t="str">
        <f t="shared" ca="1" si="236"/>
        <v/>
      </c>
    </row>
    <row r="1469" spans="88:102" hidden="1" x14ac:dyDescent="0.25">
      <c r="CJ1469" s="89">
        <f t="shared" ca="1" si="234"/>
        <v>46124</v>
      </c>
      <c r="CK1469" s="17" t="str">
        <f t="shared" ca="1" si="235"/>
        <v>Sun</v>
      </c>
      <c r="CL1469" s="118" cm="1">
        <f t="array" aca="1" ref="CL1469" ca="1">IFERROR(INDEX($BO$6:$BV$6, $BN$6, MATCH($CK1469, $BO$8:$BV$8, 0)), 0)</f>
        <v>0</v>
      </c>
      <c r="CN1469" s="150">
        <f t="shared" ca="1" si="237"/>
        <v>5</v>
      </c>
      <c r="CO1469" s="118">
        <f ca="1">SUMIF($CN$9:$CN1469, $CN1469, $CL$9:$CL$9)</f>
        <v>283.85416666666509</v>
      </c>
      <c r="CP1469" s="140" t="str">
        <f ca="1">IFERROR(INDEX('Current Jobs'!$W$11:$W$510, MATCH($CN1469, 'Current Jobs'!$T$11:$T$510, 0)), "")</f>
        <v/>
      </c>
      <c r="CQ1469" s="17" t="str">
        <f t="shared" ca="1" si="233"/>
        <v/>
      </c>
      <c r="CR1469" s="17" t="str">
        <f t="shared" ca="1" si="238"/>
        <v/>
      </c>
      <c r="CS1469" s="17" t="str">
        <f t="shared" ca="1" si="239"/>
        <v/>
      </c>
      <c r="CT1469" s="17" t="str">
        <f t="shared" ca="1" si="240"/>
        <v/>
      </c>
      <c r="CV1469" s="118" t="str" cm="1">
        <f t="array" aca="1" ref="CV1469" ca="1">IF($CN1469&gt;$CV$6, "", IFERROR(INDEX($BO$4:$BV$4, $BN$4, MATCH($CK1469, $BO$8:$BV$8, 0)), 0))</f>
        <v/>
      </c>
      <c r="CX1469" s="118" t="str">
        <f t="shared" ca="1" si="236"/>
        <v/>
      </c>
    </row>
    <row r="1470" spans="88:102" hidden="1" x14ac:dyDescent="0.25">
      <c r="CJ1470" s="90">
        <f t="shared" ca="1" si="234"/>
        <v>46125</v>
      </c>
      <c r="CK1470" s="18" t="str">
        <f t="shared" ca="1" si="235"/>
        <v>Mon</v>
      </c>
      <c r="CL1470" s="119" cm="1">
        <f t="array" aca="1" ref="CL1470" ca="1">IFERROR(INDEX($BO$6:$BV$6, $BN$6, MATCH($CK1470, $BO$8:$BV$8, 0)), 0)</f>
        <v>0.28385416666666663</v>
      </c>
      <c r="CN1470" s="151">
        <f t="shared" ca="1" si="237"/>
        <v>5</v>
      </c>
      <c r="CO1470" s="119">
        <f ca="1">SUMIF($CN$9:$CN1470, $CN1470, $CL$9:$CL$9)</f>
        <v>284.13802083333178</v>
      </c>
      <c r="CP1470" s="141" t="str">
        <f ca="1">IFERROR(INDEX('Current Jobs'!$W$11:$W$510, MATCH($CN1470, 'Current Jobs'!$T$11:$T$510, 0)), "")</f>
        <v/>
      </c>
      <c r="CQ1470" s="18" t="str">
        <f t="shared" ca="1" si="233"/>
        <v/>
      </c>
      <c r="CR1470" s="18" t="str">
        <f t="shared" ca="1" si="238"/>
        <v/>
      </c>
      <c r="CS1470" s="18" t="str">
        <f t="shared" ca="1" si="239"/>
        <v/>
      </c>
      <c r="CT1470" s="18" t="str">
        <f t="shared" ca="1" si="240"/>
        <v/>
      </c>
      <c r="CV1470" s="119" t="str" cm="1">
        <f t="array" aca="1" ref="CV1470" ca="1">IF($CN1470&gt;$CV$6, "", IFERROR(INDEX($BO$4:$BV$4, $BN$4, MATCH($CK1470, $BO$8:$BV$8, 0)), 0))</f>
        <v/>
      </c>
      <c r="CX1470" s="119" t="str">
        <f t="shared" ca="1" si="236"/>
        <v/>
      </c>
    </row>
    <row r="1471" spans="88:102" hidden="1" x14ac:dyDescent="0.25">
      <c r="CN1471" s="19">
        <f t="shared" ca="1" si="237"/>
        <v>5</v>
      </c>
    </row>
    <row r="2572" spans="88:88" hidden="1" x14ac:dyDescent="0.25">
      <c r="CJ2572" s="76"/>
    </row>
    <row r="2573" spans="88:88" hidden="1" x14ac:dyDescent="0.25">
      <c r="CJ2573" s="76"/>
    </row>
    <row r="2574" spans="88:88" hidden="1" x14ac:dyDescent="0.25">
      <c r="CJ2574" s="76"/>
    </row>
    <row r="2575" spans="88:88" hidden="1" x14ac:dyDescent="0.25">
      <c r="CJ2575" s="76"/>
    </row>
    <row r="2576" spans="88:88" hidden="1" x14ac:dyDescent="0.25">
      <c r="CJ2576" s="76"/>
    </row>
    <row r="2577" spans="88:88" hidden="1" x14ac:dyDescent="0.25">
      <c r="CJ2577" s="76"/>
    </row>
    <row r="2578" spans="88:88" hidden="1" x14ac:dyDescent="0.25">
      <c r="CJ2578" s="76"/>
    </row>
    <row r="2579" spans="88:88" hidden="1" x14ac:dyDescent="0.25">
      <c r="CJ2579" s="76"/>
    </row>
    <row r="2580" spans="88:88" hidden="1" x14ac:dyDescent="0.25">
      <c r="CJ2580" s="76"/>
    </row>
    <row r="2581" spans="88:88" hidden="1" x14ac:dyDescent="0.25">
      <c r="CJ2581" s="76"/>
    </row>
    <row r="2582" spans="88:88" hidden="1" x14ac:dyDescent="0.25">
      <c r="CJ2582" s="76"/>
    </row>
    <row r="2583" spans="88:88" hidden="1" x14ac:dyDescent="0.25">
      <c r="CJ2583" s="76"/>
    </row>
    <row r="2584" spans="88:88" hidden="1" x14ac:dyDescent="0.25">
      <c r="CJ2584" s="76"/>
    </row>
    <row r="2585" spans="88:88" hidden="1" x14ac:dyDescent="0.25">
      <c r="CJ2585" s="76"/>
    </row>
    <row r="2586" spans="88:88" hidden="1" x14ac:dyDescent="0.25">
      <c r="CJ2586" s="76"/>
    </row>
    <row r="2587" spans="88:88" hidden="1" x14ac:dyDescent="0.25">
      <c r="CJ2587" s="76"/>
    </row>
    <row r="2588" spans="88:88" hidden="1" x14ac:dyDescent="0.25">
      <c r="CJ2588" s="76"/>
    </row>
    <row r="2589" spans="88:88" hidden="1" x14ac:dyDescent="0.25">
      <c r="CJ2589" s="76"/>
    </row>
    <row r="2590" spans="88:88" hidden="1" x14ac:dyDescent="0.25">
      <c r="CJ2590" s="76"/>
    </row>
    <row r="2591" spans="88:88" hidden="1" x14ac:dyDescent="0.25">
      <c r="CJ2591" s="76"/>
    </row>
    <row r="2592" spans="88:88" hidden="1" x14ac:dyDescent="0.25">
      <c r="CJ2592" s="76"/>
    </row>
    <row r="2593" spans="88:88" hidden="1" x14ac:dyDescent="0.25">
      <c r="CJ2593" s="76"/>
    </row>
    <row r="2594" spans="88:88" hidden="1" x14ac:dyDescent="0.25">
      <c r="CJ2594" s="76"/>
    </row>
    <row r="2595" spans="88:88" hidden="1" x14ac:dyDescent="0.25">
      <c r="CJ2595" s="76"/>
    </row>
    <row r="2596" spans="88:88" hidden="1" x14ac:dyDescent="0.25">
      <c r="CJ2596" s="76"/>
    </row>
    <row r="2597" spans="88:88" hidden="1" x14ac:dyDescent="0.25">
      <c r="CJ2597" s="76"/>
    </row>
    <row r="2598" spans="88:88" hidden="1" x14ac:dyDescent="0.25">
      <c r="CJ2598" s="76"/>
    </row>
    <row r="2599" spans="88:88" hidden="1" x14ac:dyDescent="0.25">
      <c r="CJ2599" s="76"/>
    </row>
    <row r="2600" spans="88:88" hidden="1" x14ac:dyDescent="0.25">
      <c r="CJ2600" s="76"/>
    </row>
    <row r="2601" spans="88:88" hidden="1" x14ac:dyDescent="0.25">
      <c r="CJ2601" s="76"/>
    </row>
    <row r="2602" spans="88:88" hidden="1" x14ac:dyDescent="0.25">
      <c r="CJ2602" s="76"/>
    </row>
  </sheetData>
  <sheetProtection algorithmName="SHA-512" hashValue="S4FNiO9UjWKZLB2slI8FJLKfGINO97z6TxOjvXKYW6NBOK0wqSjaqpQYioa2cqNLvl+46y5ZtV4oqRHjgHds5g==" saltValue="365rENoA1lPxRvNmzbIUOw==" spinCount="100000" sheet="1" objects="1" scenarios="1" sort="0"/>
  <mergeCells count="5">
    <mergeCell ref="N2:S6"/>
    <mergeCell ref="H2:J6"/>
    <mergeCell ref="U2:U6"/>
    <mergeCell ref="B2:E3"/>
    <mergeCell ref="B4:E4"/>
  </mergeCells>
  <phoneticPr fontId="7" type="noConversion"/>
  <conditionalFormatting sqref="C9:J32">
    <cfRule type="expression" dxfId="15" priority="9">
      <formula>C9=$AC$6</formula>
    </cfRule>
    <cfRule type="expression" dxfId="14" priority="10">
      <formula>C9=$AC$5</formula>
    </cfRule>
    <cfRule type="expression" dxfId="13" priority="11">
      <formula>C9=$AC$4</formula>
    </cfRule>
    <cfRule type="expression" dxfId="12" priority="12">
      <formula>C9=$AC$3</formula>
    </cfRule>
    <cfRule type="expression" dxfId="11" priority="13">
      <formula>C9=$AC$2</formula>
    </cfRule>
  </conditionalFormatting>
  <conditionalFormatting sqref="L9:S32">
    <cfRule type="expression" dxfId="10" priority="4">
      <formula>AU9=$AG$6</formula>
    </cfRule>
    <cfRule type="expression" dxfId="9" priority="5">
      <formula>AU9=$AG$5</formula>
    </cfRule>
    <cfRule type="expression" dxfId="8" priority="6">
      <formula>AU9=$AG$4</formula>
    </cfRule>
    <cfRule type="expression" dxfId="7" priority="7">
      <formula>AU9=$AG$3</formula>
    </cfRule>
    <cfRule type="expression" dxfId="6" priority="8">
      <formula>AU9=$AG$2</formula>
    </cfRule>
  </conditionalFormatting>
  <conditionalFormatting sqref="U9:U32">
    <cfRule type="expression" dxfId="5" priority="3">
      <formula>$AA9="X"</formula>
    </cfRule>
  </conditionalFormatting>
  <dataValidations count="2">
    <dataValidation type="list" allowBlank="1" showInputMessage="1" showErrorMessage="1" sqref="C9:J32" xr:uid="{75B66DEE-2F07-4A63-BF51-A3596F6AE908}">
      <formula1>$AC$1:$AC$6</formula1>
    </dataValidation>
    <dataValidation type="list" allowBlank="1" showInputMessage="1" showErrorMessage="1" sqref="L9:S32" xr:uid="{77DFF52B-E688-4FEA-9527-B3C7D8DD84C6}">
      <formula1>$AG$1:$AG$6</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BE725-139F-4CDC-A6FA-660BD0B5A909}">
  <sheetPr>
    <tabColor rgb="FF0070C0"/>
  </sheetPr>
  <dimension ref="A1:AD511"/>
  <sheetViews>
    <sheetView zoomScaleNormal="100" workbookViewId="0">
      <pane ySplit="10" topLeftCell="A11" activePane="bottomLeft" state="frozen"/>
      <selection pane="bottomLeft"/>
    </sheetView>
  </sheetViews>
  <sheetFormatPr defaultColWidth="0" defaultRowHeight="15" zeroHeight="1" x14ac:dyDescent="0.25"/>
  <cols>
    <col min="1" max="1" width="2.5703125" style="1" customWidth="1"/>
    <col min="2" max="2" width="13.7109375" style="1" customWidth="1"/>
    <col min="3" max="3" width="31.5703125" style="1" customWidth="1"/>
    <col min="4" max="4" width="10.5703125" style="1" customWidth="1"/>
    <col min="5" max="5" width="11.5703125" style="1" customWidth="1"/>
    <col min="6" max="6" width="8.42578125" style="1" customWidth="1"/>
    <col min="7" max="7" width="2.5703125" style="1" customWidth="1"/>
    <col min="8" max="9" width="11.5703125" style="1" customWidth="1"/>
    <col min="10" max="10" width="2.5703125" style="1" customWidth="1"/>
    <col min="11" max="11" width="8.85546875" style="1" hidden="1" customWidth="1"/>
    <col min="12" max="12" width="2.5703125" style="1" hidden="1" customWidth="1"/>
    <col min="13" max="13" width="8.42578125" style="1" hidden="1" customWidth="1"/>
    <col min="14" max="14" width="2.5703125" style="1" hidden="1" customWidth="1"/>
    <col min="15" max="15" width="10.5703125" style="1" hidden="1" customWidth="1"/>
    <col min="16" max="16" width="2.5703125" style="1" hidden="1" customWidth="1"/>
    <col min="17" max="18" width="8.85546875" style="1" hidden="1" customWidth="1"/>
    <col min="19" max="19" width="2.5703125" style="1" hidden="1" customWidth="1"/>
    <col min="20" max="20" width="6.28515625" style="1" hidden="1" customWidth="1"/>
    <col min="21" max="21" width="8.85546875" style="1" hidden="1" customWidth="1"/>
    <col min="22" max="22" width="2.5703125" style="1" hidden="1" customWidth="1"/>
    <col min="23" max="23" width="8.85546875" style="1" hidden="1" customWidth="1"/>
    <col min="24" max="24" width="2.5703125" style="1" hidden="1" customWidth="1"/>
    <col min="25" max="29" width="8.85546875" style="1" hidden="1" customWidth="1"/>
    <col min="30" max="30" width="2.5703125" style="1" hidden="1" customWidth="1"/>
    <col min="31" max="16384" width="8.85546875" style="1" hidden="1"/>
  </cols>
  <sheetData>
    <row r="1" spans="1:29" x14ac:dyDescent="0.25">
      <c r="A1" s="2"/>
      <c r="B1" s="2"/>
      <c r="C1" s="2"/>
      <c r="D1" s="2"/>
      <c r="E1" s="2"/>
      <c r="F1" s="2"/>
      <c r="G1" s="2"/>
      <c r="H1" s="2"/>
      <c r="I1" s="2"/>
      <c r="J1" s="2"/>
    </row>
    <row r="2" spans="1:29" x14ac:dyDescent="0.25">
      <c r="A2" s="2"/>
      <c r="B2" s="322" t="s">
        <v>70</v>
      </c>
      <c r="C2" s="323"/>
      <c r="D2" s="2"/>
      <c r="E2" s="277" t="s">
        <v>96</v>
      </c>
      <c r="F2" s="278"/>
      <c r="G2" s="278"/>
      <c r="H2" s="278"/>
      <c r="I2" s="279"/>
      <c r="J2" s="2"/>
    </row>
    <row r="3" spans="1:29" x14ac:dyDescent="0.25">
      <c r="A3" s="2"/>
      <c r="B3" s="324"/>
      <c r="C3" s="325"/>
      <c r="D3" s="2"/>
      <c r="E3" s="283"/>
      <c r="F3" s="284"/>
      <c r="G3" s="284"/>
      <c r="H3" s="284"/>
      <c r="I3" s="285"/>
      <c r="J3" s="2"/>
      <c r="O3" s="162"/>
    </row>
    <row r="4" spans="1:29" x14ac:dyDescent="0.25">
      <c r="A4" s="2"/>
      <c r="B4" s="318" t="str">
        <f>IF('Intro &amp; Setup'!$H$16="", "", 'Intro &amp; Setup'!$H$16)</f>
        <v>Your Business</v>
      </c>
      <c r="C4" s="318"/>
      <c r="D4" s="2"/>
      <c r="E4" s="2"/>
      <c r="F4" s="2"/>
      <c r="G4" s="2"/>
      <c r="H4" s="2"/>
      <c r="I4" s="2"/>
      <c r="J4" s="2"/>
    </row>
    <row r="5" spans="1:29" x14ac:dyDescent="0.25">
      <c r="A5" s="2"/>
      <c r="B5" s="2"/>
      <c r="C5" s="2"/>
      <c r="E5" s="2"/>
      <c r="F5" s="2"/>
      <c r="G5" s="2"/>
      <c r="H5" s="319" t="s">
        <v>94</v>
      </c>
      <c r="I5" s="319" t="s">
        <v>93</v>
      </c>
      <c r="J5" s="2"/>
    </row>
    <row r="6" spans="1:29" x14ac:dyDescent="0.25">
      <c r="A6" s="2"/>
      <c r="B6" s="321" t="str">
        <f ca="1">IF(OR('Time &amp; Efficiency'!$CV$3="", 'Time &amp; Efficiency'!$CX$3=""), "", CONCATENATE(TEXT('Time &amp; Efficiency'!$CV$3, "[h]:mm"), " to work to achieve ", TEXT('Time &amp; Efficiency'!$CX$3, "[h]:mm"), " worth of work."))</f>
        <v>90:00 to work to achieve 68:07 worth of work.</v>
      </c>
      <c r="C6" s="321"/>
      <c r="D6" s="321"/>
      <c r="E6" s="321"/>
      <c r="F6" s="321"/>
      <c r="G6" s="2"/>
      <c r="H6" s="320"/>
      <c r="I6" s="320"/>
      <c r="J6" s="2"/>
    </row>
    <row r="7" spans="1:29" x14ac:dyDescent="0.25">
      <c r="A7" s="2"/>
      <c r="B7" s="26" t="str">
        <f>IF(Y$7=0, "", "Duplicates")</f>
        <v/>
      </c>
      <c r="C7" s="26" t="str">
        <f>IF(Z$7=0, "", "Duplicates")</f>
        <v/>
      </c>
      <c r="D7" s="26" t="str">
        <f>IF(AA$7=0, "", "Invalid")</f>
        <v/>
      </c>
      <c r="E7" s="26" t="str">
        <f t="shared" ref="E7:F7" si="0">IF(AB$7=0, "", "Invalid")</f>
        <v/>
      </c>
      <c r="F7" s="26" t="str">
        <f t="shared" si="0"/>
        <v/>
      </c>
      <c r="G7" s="2"/>
      <c r="H7" s="159">
        <f ca="1">'Time &amp; Efficiency'!$CX$3/'Time &amp; Efficiency'!$CV$3</f>
        <v>0.7569444444444442</v>
      </c>
      <c r="I7" s="158">
        <f ca="1">IF(COUNTIF($I$11:$I$510, $O$7)&gt;0, $O$7, IF(MAX($I$11:$I$510)=0, "", MAX($I$11:$I$510)))</f>
        <v>44679</v>
      </c>
      <c r="J7" s="2"/>
      <c r="O7" s="19" t="s">
        <v>85</v>
      </c>
      <c r="W7" s="16" t="s">
        <v>81</v>
      </c>
      <c r="Y7" s="19">
        <f>COUNTIF(Y$11:Y$510, $W7)</f>
        <v>0</v>
      </c>
      <c r="Z7" s="19">
        <f t="shared" ref="Z7:AC8" si="1">COUNTIF(Z$11:Z$510, $W7)</f>
        <v>0</v>
      </c>
      <c r="AA7" s="19">
        <f t="shared" si="1"/>
        <v>0</v>
      </c>
      <c r="AB7" s="19">
        <f t="shared" si="1"/>
        <v>0</v>
      </c>
      <c r="AC7" s="19">
        <f t="shared" si="1"/>
        <v>0</v>
      </c>
    </row>
    <row r="8" spans="1:29" x14ac:dyDescent="0.25">
      <c r="A8" s="2"/>
      <c r="B8" s="26" t="str">
        <f>IF(Y$8=0, "", "Required")</f>
        <v/>
      </c>
      <c r="C8" s="26" t="str">
        <f t="shared" ref="C8:F8" si="2">IF(Z$8=0, "", "Required")</f>
        <v/>
      </c>
      <c r="D8" s="26" t="str">
        <f t="shared" si="2"/>
        <v/>
      </c>
      <c r="E8" s="26" t="str">
        <f t="shared" si="2"/>
        <v/>
      </c>
      <c r="F8" s="26" t="str">
        <f t="shared" si="2"/>
        <v/>
      </c>
      <c r="G8" s="2"/>
      <c r="H8" s="25" t="s">
        <v>69</v>
      </c>
      <c r="I8" s="25" t="s">
        <v>69</v>
      </c>
      <c r="J8" s="2"/>
      <c r="W8" s="18" t="s">
        <v>82</v>
      </c>
      <c r="Y8" s="19">
        <f>COUNTIF(Y$11:Y$510, $W8)</f>
        <v>0</v>
      </c>
      <c r="Z8" s="19">
        <f t="shared" si="1"/>
        <v>0</v>
      </c>
      <c r="AA8" s="19">
        <f t="shared" si="1"/>
        <v>0</v>
      </c>
      <c r="AB8" s="19">
        <f t="shared" si="1"/>
        <v>0</v>
      </c>
      <c r="AC8" s="19">
        <f t="shared" si="1"/>
        <v>0</v>
      </c>
    </row>
    <row r="9" spans="1:29" x14ac:dyDescent="0.25">
      <c r="A9" s="2"/>
      <c r="B9" s="163" t="s">
        <v>62</v>
      </c>
      <c r="C9" s="164" t="s">
        <v>63</v>
      </c>
      <c r="D9" s="164" t="s">
        <v>64</v>
      </c>
      <c r="E9" s="164" t="s">
        <v>65</v>
      </c>
      <c r="F9" s="165" t="s">
        <v>66</v>
      </c>
      <c r="G9" s="2"/>
      <c r="H9" s="174" t="s">
        <v>67</v>
      </c>
      <c r="I9" s="175" t="s">
        <v>68</v>
      </c>
      <c r="J9" s="2"/>
    </row>
    <row r="10" spans="1:29" x14ac:dyDescent="0.25">
      <c r="A10" s="2"/>
      <c r="B10" s="166"/>
      <c r="C10" s="167"/>
      <c r="D10" s="167"/>
      <c r="E10" s="167"/>
      <c r="F10" s="168"/>
      <c r="G10" s="2"/>
      <c r="H10" s="176"/>
      <c r="I10" s="177"/>
      <c r="J10" s="2"/>
      <c r="M10" s="31" t="s">
        <v>76</v>
      </c>
      <c r="Q10" s="31" t="s">
        <v>66</v>
      </c>
      <c r="R10" s="31" t="s">
        <v>75</v>
      </c>
      <c r="W10" s="31" t="s">
        <v>13</v>
      </c>
      <c r="Y10" s="31" t="str">
        <f>B$9</f>
        <v>Job No</v>
      </c>
      <c r="Z10" s="31" t="str">
        <f t="shared" ref="Z10:AC10" si="3">C$9</f>
        <v>Job Name</v>
      </c>
      <c r="AA10" s="31" t="str">
        <f t="shared" si="3"/>
        <v>Hours Work</v>
      </c>
      <c r="AB10" s="31" t="str">
        <f t="shared" si="3"/>
        <v>% Completed</v>
      </c>
      <c r="AC10" s="31" t="str">
        <f t="shared" si="3"/>
        <v>Order</v>
      </c>
    </row>
    <row r="11" spans="1:29" x14ac:dyDescent="0.25">
      <c r="A11" s="2"/>
      <c r="B11" s="11">
        <v>3</v>
      </c>
      <c r="C11" s="12" t="s">
        <v>73</v>
      </c>
      <c r="D11" s="120">
        <v>24</v>
      </c>
      <c r="E11" s="121">
        <v>0.05</v>
      </c>
      <c r="F11" s="122">
        <v>1</v>
      </c>
      <c r="G11" s="2"/>
      <c r="H11" s="144">
        <f ca="1">IF($R11="", "", IFERROR(INDEX('Time &amp; Efficiency'!$CJ$9:$CJ$1470, MATCH(CONCATENATE($R11, " - ", 'Time &amp; Efficiency'!CQ$8), 'Time &amp; Efficiency'!CS$9:CS$1470, 0)), $O$7))</f>
        <v>44664</v>
      </c>
      <c r="I11" s="145">
        <f ca="1">IF($R11="", "", IFERROR(INDEX('Time &amp; Efficiency'!$CJ$9:$CJ$1470, MATCH(CONCATENATE($R11, " - ", 'Time &amp; Efficiency'!CR$8), 'Time &amp; Efficiency'!CT$9:CT$1470, 0)), $O$7))</f>
        <v>44671</v>
      </c>
      <c r="J11" s="2"/>
      <c r="M11" s="16" t="str">
        <f>IF(COUNTIF($B11:$F11, "")=5, "", "X")</f>
        <v>X</v>
      </c>
      <c r="O11" s="117">
        <f>IF($M11="", "", IFERROR((D11*(1-$E11))/24, ""))</f>
        <v>0.94999999999999984</v>
      </c>
      <c r="Q11" s="130">
        <f>IF($M11="", "", IF($E11=1, "", $F11))</f>
        <v>1</v>
      </c>
      <c r="R11" s="133">
        <f>IF($Q11="", "", COUNTIF($Q$11:$Q$510, "&lt;"&amp;$Q11)+1)</f>
        <v>1</v>
      </c>
      <c r="T11" s="16">
        <v>1</v>
      </c>
      <c r="U11" s="130">
        <f>IFERROR(INDEX($Q$11:$Q$510, MATCH($T11, $R$11:$R$510, 0)), "")</f>
        <v>1</v>
      </c>
      <c r="W11" s="136">
        <f>IFERROR(INDEX($O$11:$O$510, MATCH($T11, $R$11:$R$510, 0)), "")</f>
        <v>0.94999999999999984</v>
      </c>
      <c r="Y11" s="3" t="str">
        <f>IF($M11="", "", IF(B11="", $W$8, IF(COUNTIF(B$11:B$510, B11)&gt;1, $W$7, "")))</f>
        <v/>
      </c>
      <c r="Z11" s="4" t="str">
        <f>IF($M11="", "", IF(C11="", $W$8, IF(COUNTIF(C$11:C$510, C11)&gt;1, $W$7, "")))</f>
        <v/>
      </c>
      <c r="AA11" s="4" t="str">
        <f>IF($M11="", "", IF(D11="", $W$8, IF(ISNUMBER(D11)=FALSE, $W$7, "")))</f>
        <v/>
      </c>
      <c r="AB11" s="4" t="str">
        <f t="shared" ref="AB11:AB74" si="4">IF($M11="", "", IF(E11="", $W$8, IF(ISNUMBER(E11)=FALSE, $W$7, "")))</f>
        <v/>
      </c>
      <c r="AC11" s="5" t="str">
        <f t="shared" ref="AC11:AC74" si="5">IF($M11="", "", IF(F11="", $W$8, IF(ISNUMBER(F11)=FALSE, $W$7, "")))</f>
        <v/>
      </c>
    </row>
    <row r="12" spans="1:29" x14ac:dyDescent="0.25">
      <c r="A12" s="2"/>
      <c r="B12" s="13">
        <v>2</v>
      </c>
      <c r="C12" s="123" t="s">
        <v>72</v>
      </c>
      <c r="D12" s="124">
        <v>16</v>
      </c>
      <c r="E12" s="125">
        <v>0.2</v>
      </c>
      <c r="F12" s="126">
        <v>2</v>
      </c>
      <c r="G12" s="2"/>
      <c r="H12" s="146">
        <f ca="1">IF($R12="", "", IFERROR(INDEX('Time &amp; Efficiency'!$CJ$9:$CJ$1470, MATCH(CONCATENATE($R12, " - ", 'Time &amp; Efficiency'!CQ$8), 'Time &amp; Efficiency'!CS$9:CS$1470, 0)), $O$7))</f>
        <v>44672</v>
      </c>
      <c r="I12" s="147">
        <f ca="1">IF($R12="", "", IFERROR(INDEX('Time &amp; Efficiency'!$CJ$9:$CJ$1470, MATCH(CONCATENATE($R12, " - ", 'Time &amp; Efficiency'!CR$8), 'Time &amp; Efficiency'!CT$9:CT$1470, 0)), $O$7))</f>
        <v>44673</v>
      </c>
      <c r="J12" s="2"/>
      <c r="M12" s="17" t="str">
        <f t="shared" ref="M12:M75" si="6">IF(COUNTIF($B12:$F12, "")=5, "", "X")</f>
        <v>X</v>
      </c>
      <c r="O12" s="118">
        <f t="shared" ref="O12:O75" si="7">IF($M12="", "", IFERROR((D12*(1-$E12))/24, ""))</f>
        <v>0.53333333333333333</v>
      </c>
      <c r="Q12" s="131">
        <f t="shared" ref="Q12:Q75" si="8">IF($M12="", "", IF($E12=1, "", $F12))</f>
        <v>2</v>
      </c>
      <c r="R12" s="134">
        <f t="shared" ref="R12:R75" si="9">IF($Q12="", "", COUNTIF($Q$11:$Q$510, "&lt;"&amp;$Q12)+1)</f>
        <v>2</v>
      </c>
      <c r="T12" s="17">
        <v>2</v>
      </c>
      <c r="U12" s="131">
        <f t="shared" ref="U12:U75" si="10">IFERROR(INDEX($Q$11:$Q$510, MATCH($T12, $R$11:$R$510, 0)), "")</f>
        <v>2</v>
      </c>
      <c r="W12" s="137">
        <f t="shared" ref="W12:W75" si="11">IFERROR(INDEX($O$11:$O$510, MATCH($T12, $R$11:$R$510, 0)), "")</f>
        <v>0.53333333333333333</v>
      </c>
      <c r="Y12" s="6" t="str">
        <f t="shared" ref="Y12:Z75" si="12">IF($M12="", "", IF(B12="", $W$8, IF(COUNTIF(B$11:B$510, B12)&gt;1, $W$7, "")))</f>
        <v/>
      </c>
      <c r="Z12" s="54" t="str">
        <f t="shared" si="12"/>
        <v/>
      </c>
      <c r="AA12" s="54" t="str">
        <f t="shared" ref="AA12:AA75" si="13">IF($M12="", "", IF(D12="", $W$8, IF(ISNUMBER(D12)=FALSE, $W$7, "")))</f>
        <v/>
      </c>
      <c r="AB12" s="54" t="str">
        <f t="shared" si="4"/>
        <v/>
      </c>
      <c r="AC12" s="7" t="str">
        <f t="shared" si="5"/>
        <v/>
      </c>
    </row>
    <row r="13" spans="1:29" x14ac:dyDescent="0.25">
      <c r="A13" s="2"/>
      <c r="B13" s="13">
        <v>1</v>
      </c>
      <c r="C13" s="123" t="s">
        <v>71</v>
      </c>
      <c r="D13" s="124">
        <v>10</v>
      </c>
      <c r="E13" s="125">
        <v>0.3</v>
      </c>
      <c r="F13" s="126">
        <v>3</v>
      </c>
      <c r="G13" s="2"/>
      <c r="H13" s="146">
        <f ca="1">IF($R13="", "", IFERROR(INDEX('Time &amp; Efficiency'!$CJ$9:$CJ$1470, MATCH(CONCATENATE($R13, " - ", 'Time &amp; Efficiency'!CQ$8), 'Time &amp; Efficiency'!CS$9:CS$1470, 0)), $O$7))</f>
        <v>44674</v>
      </c>
      <c r="I13" s="147">
        <f ca="1">IF($R13="", "", IFERROR(INDEX('Time &amp; Efficiency'!$CJ$9:$CJ$1470, MATCH(CONCATENATE($R13, " - ", 'Time &amp; Efficiency'!CR$8), 'Time &amp; Efficiency'!CT$9:CT$1470, 0)), $O$7))</f>
        <v>44677</v>
      </c>
      <c r="J13" s="2"/>
      <c r="M13" s="17" t="str">
        <f t="shared" si="6"/>
        <v>X</v>
      </c>
      <c r="O13" s="118">
        <f t="shared" si="7"/>
        <v>0.29166666666666669</v>
      </c>
      <c r="Q13" s="131">
        <f t="shared" si="8"/>
        <v>3</v>
      </c>
      <c r="R13" s="134">
        <f t="shared" si="9"/>
        <v>3</v>
      </c>
      <c r="T13" s="17">
        <v>3</v>
      </c>
      <c r="U13" s="131">
        <f t="shared" si="10"/>
        <v>3</v>
      </c>
      <c r="W13" s="137">
        <f t="shared" si="11"/>
        <v>0.29166666666666669</v>
      </c>
      <c r="Y13" s="6" t="str">
        <f t="shared" si="12"/>
        <v/>
      </c>
      <c r="Z13" s="54" t="str">
        <f t="shared" si="12"/>
        <v/>
      </c>
      <c r="AA13" s="54" t="str">
        <f t="shared" si="13"/>
        <v/>
      </c>
      <c r="AB13" s="54" t="str">
        <f t="shared" si="4"/>
        <v/>
      </c>
      <c r="AC13" s="7" t="str">
        <f t="shared" si="5"/>
        <v/>
      </c>
    </row>
    <row r="14" spans="1:29" x14ac:dyDescent="0.25">
      <c r="A14" s="2"/>
      <c r="B14" s="13">
        <v>4</v>
      </c>
      <c r="C14" s="123" t="s">
        <v>74</v>
      </c>
      <c r="D14" s="124">
        <v>10</v>
      </c>
      <c r="E14" s="125">
        <v>0.1</v>
      </c>
      <c r="F14" s="126">
        <v>6</v>
      </c>
      <c r="G14" s="2"/>
      <c r="H14" s="146">
        <f ca="1">IF($R14="", "", IFERROR(INDEX('Time &amp; Efficiency'!$CJ$9:$CJ$1470, MATCH(CONCATENATE($R14, " - ", 'Time &amp; Efficiency'!CQ$8), 'Time &amp; Efficiency'!CS$9:CS$1470, 0)), $O$7))</f>
        <v>44678</v>
      </c>
      <c r="I14" s="147">
        <f ca="1">IF($R14="", "", IFERROR(INDEX('Time &amp; Efficiency'!$CJ$9:$CJ$1470, MATCH(CONCATENATE($R14, " - ", 'Time &amp; Efficiency'!CR$8), 'Time &amp; Efficiency'!CT$9:CT$1470, 0)), $O$7))</f>
        <v>44679</v>
      </c>
      <c r="J14" s="2"/>
      <c r="M14" s="17" t="str">
        <f t="shared" si="6"/>
        <v>X</v>
      </c>
      <c r="O14" s="118">
        <f t="shared" si="7"/>
        <v>0.375</v>
      </c>
      <c r="Q14" s="131">
        <f t="shared" si="8"/>
        <v>6</v>
      </c>
      <c r="R14" s="134">
        <f t="shared" si="9"/>
        <v>4</v>
      </c>
      <c r="T14" s="17">
        <v>4</v>
      </c>
      <c r="U14" s="131">
        <f t="shared" si="10"/>
        <v>6</v>
      </c>
      <c r="W14" s="137">
        <f t="shared" si="11"/>
        <v>0.375</v>
      </c>
      <c r="Y14" s="6" t="str">
        <f t="shared" si="12"/>
        <v/>
      </c>
      <c r="Z14" s="54" t="str">
        <f t="shared" si="12"/>
        <v/>
      </c>
      <c r="AA14" s="54" t="str">
        <f t="shared" si="13"/>
        <v/>
      </c>
      <c r="AB14" s="54" t="str">
        <f t="shared" si="4"/>
        <v/>
      </c>
      <c r="AC14" s="7" t="str">
        <f t="shared" si="5"/>
        <v/>
      </c>
    </row>
    <row r="15" spans="1:29" x14ac:dyDescent="0.25">
      <c r="A15" s="2"/>
      <c r="B15" s="13"/>
      <c r="C15" s="123"/>
      <c r="D15" s="124"/>
      <c r="E15" s="125"/>
      <c r="F15" s="126"/>
      <c r="G15" s="2"/>
      <c r="H15" s="146" t="str">
        <f>IF($R15="", "", IFERROR(INDEX('Time &amp; Efficiency'!$CJ$9:$CJ$1470, MATCH(CONCATENATE($R15, " - ", 'Time &amp; Efficiency'!CQ$8), 'Time &amp; Efficiency'!CS$9:CS$1470, 0)), $O$7))</f>
        <v/>
      </c>
      <c r="I15" s="147" t="str">
        <f>IF($R15="", "", IFERROR(INDEX('Time &amp; Efficiency'!$CJ$9:$CJ$1470, MATCH(CONCATENATE($R15, " - ", 'Time &amp; Efficiency'!CR$8), 'Time &amp; Efficiency'!CT$9:CT$1470, 0)), $O$7))</f>
        <v/>
      </c>
      <c r="J15" s="2"/>
      <c r="M15" s="17" t="str">
        <f t="shared" si="6"/>
        <v/>
      </c>
      <c r="O15" s="118" t="str">
        <f t="shared" si="7"/>
        <v/>
      </c>
      <c r="Q15" s="131" t="str">
        <f t="shared" si="8"/>
        <v/>
      </c>
      <c r="R15" s="134" t="str">
        <f t="shared" si="9"/>
        <v/>
      </c>
      <c r="T15" s="17">
        <v>5</v>
      </c>
      <c r="U15" s="131" t="str">
        <f t="shared" si="10"/>
        <v/>
      </c>
      <c r="W15" s="137" t="str">
        <f t="shared" si="11"/>
        <v/>
      </c>
      <c r="Y15" s="6" t="str">
        <f t="shared" si="12"/>
        <v/>
      </c>
      <c r="Z15" s="54" t="str">
        <f t="shared" si="12"/>
        <v/>
      </c>
      <c r="AA15" s="54" t="str">
        <f t="shared" si="13"/>
        <v/>
      </c>
      <c r="AB15" s="54" t="str">
        <f t="shared" si="4"/>
        <v/>
      </c>
      <c r="AC15" s="7" t="str">
        <f t="shared" si="5"/>
        <v/>
      </c>
    </row>
    <row r="16" spans="1:29" x14ac:dyDescent="0.25">
      <c r="A16" s="2"/>
      <c r="B16" s="13"/>
      <c r="C16" s="123"/>
      <c r="D16" s="124"/>
      <c r="E16" s="125"/>
      <c r="F16" s="126"/>
      <c r="G16" s="2"/>
      <c r="H16" s="146" t="str">
        <f>IF($R16="", "", IFERROR(INDEX('Time &amp; Efficiency'!$CJ$9:$CJ$1470, MATCH(CONCATENATE($R16, " - ", 'Time &amp; Efficiency'!CQ$8), 'Time &amp; Efficiency'!CS$9:CS$1470, 0)), $O$7))</f>
        <v/>
      </c>
      <c r="I16" s="147" t="str">
        <f>IF($R16="", "", IFERROR(INDEX('Time &amp; Efficiency'!$CJ$9:$CJ$1470, MATCH(CONCATENATE($R16, " - ", 'Time &amp; Efficiency'!CR$8), 'Time &amp; Efficiency'!CT$9:CT$1470, 0)), $O$7))</f>
        <v/>
      </c>
      <c r="J16" s="2"/>
      <c r="M16" s="17" t="str">
        <f t="shared" si="6"/>
        <v/>
      </c>
      <c r="O16" s="118" t="str">
        <f t="shared" si="7"/>
        <v/>
      </c>
      <c r="Q16" s="131" t="str">
        <f t="shared" si="8"/>
        <v/>
      </c>
      <c r="R16" s="134" t="str">
        <f t="shared" si="9"/>
        <v/>
      </c>
      <c r="T16" s="17">
        <v>6</v>
      </c>
      <c r="U16" s="131" t="str">
        <f t="shared" si="10"/>
        <v/>
      </c>
      <c r="W16" s="137" t="str">
        <f t="shared" si="11"/>
        <v/>
      </c>
      <c r="Y16" s="6" t="str">
        <f t="shared" si="12"/>
        <v/>
      </c>
      <c r="Z16" s="54" t="str">
        <f t="shared" si="12"/>
        <v/>
      </c>
      <c r="AA16" s="54" t="str">
        <f t="shared" si="13"/>
        <v/>
      </c>
      <c r="AB16" s="54" t="str">
        <f t="shared" si="4"/>
        <v/>
      </c>
      <c r="AC16" s="7" t="str">
        <f t="shared" si="5"/>
        <v/>
      </c>
    </row>
    <row r="17" spans="1:29" x14ac:dyDescent="0.25">
      <c r="A17" s="2"/>
      <c r="B17" s="13"/>
      <c r="C17" s="123"/>
      <c r="D17" s="124"/>
      <c r="E17" s="125"/>
      <c r="F17" s="126"/>
      <c r="G17" s="2"/>
      <c r="H17" s="146" t="str">
        <f>IF($R17="", "", IFERROR(INDEX('Time &amp; Efficiency'!$CJ$9:$CJ$1470, MATCH(CONCATENATE($R17, " - ", 'Time &amp; Efficiency'!CQ$8), 'Time &amp; Efficiency'!CS$9:CS$1470, 0)), $O$7))</f>
        <v/>
      </c>
      <c r="I17" s="147" t="str">
        <f>IF($R17="", "", IFERROR(INDEX('Time &amp; Efficiency'!$CJ$9:$CJ$1470, MATCH(CONCATENATE($R17, " - ", 'Time &amp; Efficiency'!CR$8), 'Time &amp; Efficiency'!CT$9:CT$1470, 0)), $O$7))</f>
        <v/>
      </c>
      <c r="J17" s="2"/>
      <c r="M17" s="17" t="str">
        <f t="shared" si="6"/>
        <v/>
      </c>
      <c r="O17" s="118" t="str">
        <f t="shared" si="7"/>
        <v/>
      </c>
      <c r="Q17" s="131" t="str">
        <f t="shared" si="8"/>
        <v/>
      </c>
      <c r="R17" s="134" t="str">
        <f t="shared" si="9"/>
        <v/>
      </c>
      <c r="T17" s="17">
        <v>7</v>
      </c>
      <c r="U17" s="131" t="str">
        <f t="shared" si="10"/>
        <v/>
      </c>
      <c r="W17" s="137" t="str">
        <f t="shared" si="11"/>
        <v/>
      </c>
      <c r="Y17" s="6" t="str">
        <f t="shared" si="12"/>
        <v/>
      </c>
      <c r="Z17" s="54" t="str">
        <f t="shared" si="12"/>
        <v/>
      </c>
      <c r="AA17" s="54" t="str">
        <f t="shared" si="13"/>
        <v/>
      </c>
      <c r="AB17" s="54" t="str">
        <f t="shared" si="4"/>
        <v/>
      </c>
      <c r="AC17" s="7" t="str">
        <f t="shared" si="5"/>
        <v/>
      </c>
    </row>
    <row r="18" spans="1:29" x14ac:dyDescent="0.25">
      <c r="A18" s="2"/>
      <c r="B18" s="13"/>
      <c r="C18" s="123"/>
      <c r="D18" s="124"/>
      <c r="E18" s="125"/>
      <c r="F18" s="126"/>
      <c r="G18" s="2"/>
      <c r="H18" s="146" t="str">
        <f>IF($R18="", "", IFERROR(INDEX('Time &amp; Efficiency'!$CJ$9:$CJ$1470, MATCH(CONCATENATE($R18, " - ", 'Time &amp; Efficiency'!CQ$8), 'Time &amp; Efficiency'!CS$9:CS$1470, 0)), $O$7))</f>
        <v/>
      </c>
      <c r="I18" s="147" t="str">
        <f>IF($R18="", "", IFERROR(INDEX('Time &amp; Efficiency'!$CJ$9:$CJ$1470, MATCH(CONCATENATE($R18, " - ", 'Time &amp; Efficiency'!CR$8), 'Time &amp; Efficiency'!CT$9:CT$1470, 0)), $O$7))</f>
        <v/>
      </c>
      <c r="J18" s="2"/>
      <c r="M18" s="17" t="str">
        <f t="shared" si="6"/>
        <v/>
      </c>
      <c r="O18" s="118" t="str">
        <f t="shared" si="7"/>
        <v/>
      </c>
      <c r="Q18" s="131" t="str">
        <f t="shared" si="8"/>
        <v/>
      </c>
      <c r="R18" s="134" t="str">
        <f t="shared" si="9"/>
        <v/>
      </c>
      <c r="T18" s="17">
        <v>8</v>
      </c>
      <c r="U18" s="131" t="str">
        <f t="shared" si="10"/>
        <v/>
      </c>
      <c r="W18" s="137" t="str">
        <f t="shared" si="11"/>
        <v/>
      </c>
      <c r="Y18" s="6" t="str">
        <f t="shared" si="12"/>
        <v/>
      </c>
      <c r="Z18" s="54" t="str">
        <f t="shared" si="12"/>
        <v/>
      </c>
      <c r="AA18" s="54" t="str">
        <f t="shared" si="13"/>
        <v/>
      </c>
      <c r="AB18" s="54" t="str">
        <f t="shared" si="4"/>
        <v/>
      </c>
      <c r="AC18" s="7" t="str">
        <f t="shared" si="5"/>
        <v/>
      </c>
    </row>
    <row r="19" spans="1:29" x14ac:dyDescent="0.25">
      <c r="A19" s="2"/>
      <c r="B19" s="13"/>
      <c r="C19" s="123"/>
      <c r="D19" s="124"/>
      <c r="E19" s="125"/>
      <c r="F19" s="126"/>
      <c r="G19" s="2"/>
      <c r="H19" s="146" t="str">
        <f>IF($R19="", "", IFERROR(INDEX('Time &amp; Efficiency'!$CJ$9:$CJ$1470, MATCH(CONCATENATE($R19, " - ", 'Time &amp; Efficiency'!CQ$8), 'Time &amp; Efficiency'!CS$9:CS$1470, 0)), $O$7))</f>
        <v/>
      </c>
      <c r="I19" s="147" t="str">
        <f>IF($R19="", "", IFERROR(INDEX('Time &amp; Efficiency'!$CJ$9:$CJ$1470, MATCH(CONCATENATE($R19, " - ", 'Time &amp; Efficiency'!CR$8), 'Time &amp; Efficiency'!CT$9:CT$1470, 0)), $O$7))</f>
        <v/>
      </c>
      <c r="J19" s="2"/>
      <c r="M19" s="17" t="str">
        <f t="shared" si="6"/>
        <v/>
      </c>
      <c r="O19" s="118" t="str">
        <f t="shared" si="7"/>
        <v/>
      </c>
      <c r="Q19" s="131" t="str">
        <f t="shared" si="8"/>
        <v/>
      </c>
      <c r="R19" s="134" t="str">
        <f t="shared" si="9"/>
        <v/>
      </c>
      <c r="T19" s="17">
        <v>9</v>
      </c>
      <c r="U19" s="131" t="str">
        <f t="shared" si="10"/>
        <v/>
      </c>
      <c r="W19" s="137" t="str">
        <f t="shared" si="11"/>
        <v/>
      </c>
      <c r="Y19" s="6" t="str">
        <f t="shared" si="12"/>
        <v/>
      </c>
      <c r="Z19" s="54" t="str">
        <f t="shared" si="12"/>
        <v/>
      </c>
      <c r="AA19" s="54" t="str">
        <f t="shared" si="13"/>
        <v/>
      </c>
      <c r="AB19" s="54" t="str">
        <f t="shared" si="4"/>
        <v/>
      </c>
      <c r="AC19" s="7" t="str">
        <f t="shared" si="5"/>
        <v/>
      </c>
    </row>
    <row r="20" spans="1:29" x14ac:dyDescent="0.25">
      <c r="A20" s="2"/>
      <c r="B20" s="13"/>
      <c r="C20" s="123"/>
      <c r="D20" s="124"/>
      <c r="E20" s="125"/>
      <c r="F20" s="126"/>
      <c r="G20" s="2"/>
      <c r="H20" s="146" t="str">
        <f>IF($R20="", "", IFERROR(INDEX('Time &amp; Efficiency'!$CJ$9:$CJ$1470, MATCH(CONCATENATE($R20, " - ", 'Time &amp; Efficiency'!CQ$8), 'Time &amp; Efficiency'!CS$9:CS$1470, 0)), $O$7))</f>
        <v/>
      </c>
      <c r="I20" s="147" t="str">
        <f>IF($R20="", "", IFERROR(INDEX('Time &amp; Efficiency'!$CJ$9:$CJ$1470, MATCH(CONCATENATE($R20, " - ", 'Time &amp; Efficiency'!CR$8), 'Time &amp; Efficiency'!CT$9:CT$1470, 0)), $O$7))</f>
        <v/>
      </c>
      <c r="J20" s="2"/>
      <c r="M20" s="17" t="str">
        <f t="shared" si="6"/>
        <v/>
      </c>
      <c r="O20" s="118" t="str">
        <f t="shared" si="7"/>
        <v/>
      </c>
      <c r="Q20" s="131" t="str">
        <f t="shared" si="8"/>
        <v/>
      </c>
      <c r="R20" s="134" t="str">
        <f t="shared" si="9"/>
        <v/>
      </c>
      <c r="T20" s="17">
        <v>10</v>
      </c>
      <c r="U20" s="131" t="str">
        <f t="shared" si="10"/>
        <v/>
      </c>
      <c r="W20" s="137" t="str">
        <f t="shared" si="11"/>
        <v/>
      </c>
      <c r="Y20" s="6" t="str">
        <f t="shared" si="12"/>
        <v/>
      </c>
      <c r="Z20" s="54" t="str">
        <f t="shared" si="12"/>
        <v/>
      </c>
      <c r="AA20" s="54" t="str">
        <f t="shared" si="13"/>
        <v/>
      </c>
      <c r="AB20" s="54" t="str">
        <f t="shared" si="4"/>
        <v/>
      </c>
      <c r="AC20" s="7" t="str">
        <f t="shared" si="5"/>
        <v/>
      </c>
    </row>
    <row r="21" spans="1:29" x14ac:dyDescent="0.25">
      <c r="A21" s="2"/>
      <c r="B21" s="13"/>
      <c r="C21" s="123"/>
      <c r="D21" s="124"/>
      <c r="E21" s="125"/>
      <c r="F21" s="126"/>
      <c r="G21" s="2"/>
      <c r="H21" s="146" t="str">
        <f>IF($R21="", "", IFERROR(INDEX('Time &amp; Efficiency'!$CJ$9:$CJ$1470, MATCH(CONCATENATE($R21, " - ", 'Time &amp; Efficiency'!CQ$8), 'Time &amp; Efficiency'!CS$9:CS$1470, 0)), $O$7))</f>
        <v/>
      </c>
      <c r="I21" s="147" t="str">
        <f>IF($R21="", "", IFERROR(INDEX('Time &amp; Efficiency'!$CJ$9:$CJ$1470, MATCH(CONCATENATE($R21, " - ", 'Time &amp; Efficiency'!CR$8), 'Time &amp; Efficiency'!CT$9:CT$1470, 0)), $O$7))</f>
        <v/>
      </c>
      <c r="J21" s="2"/>
      <c r="M21" s="17" t="str">
        <f t="shared" si="6"/>
        <v/>
      </c>
      <c r="O21" s="118" t="str">
        <f t="shared" si="7"/>
        <v/>
      </c>
      <c r="Q21" s="131" t="str">
        <f t="shared" si="8"/>
        <v/>
      </c>
      <c r="R21" s="134" t="str">
        <f t="shared" si="9"/>
        <v/>
      </c>
      <c r="T21" s="17">
        <v>11</v>
      </c>
      <c r="U21" s="131" t="str">
        <f t="shared" si="10"/>
        <v/>
      </c>
      <c r="W21" s="137" t="str">
        <f t="shared" si="11"/>
        <v/>
      </c>
      <c r="Y21" s="6" t="str">
        <f t="shared" si="12"/>
        <v/>
      </c>
      <c r="Z21" s="54" t="str">
        <f t="shared" si="12"/>
        <v/>
      </c>
      <c r="AA21" s="54" t="str">
        <f t="shared" si="13"/>
        <v/>
      </c>
      <c r="AB21" s="54" t="str">
        <f t="shared" si="4"/>
        <v/>
      </c>
      <c r="AC21" s="7" t="str">
        <f t="shared" si="5"/>
        <v/>
      </c>
    </row>
    <row r="22" spans="1:29" x14ac:dyDescent="0.25">
      <c r="A22" s="2"/>
      <c r="B22" s="13"/>
      <c r="C22" s="123"/>
      <c r="D22" s="124"/>
      <c r="E22" s="125"/>
      <c r="F22" s="126"/>
      <c r="G22" s="2"/>
      <c r="H22" s="146" t="str">
        <f>IF($R22="", "", IFERROR(INDEX('Time &amp; Efficiency'!$CJ$9:$CJ$1470, MATCH(CONCATENATE($R22, " - ", 'Time &amp; Efficiency'!CQ$8), 'Time &amp; Efficiency'!CS$9:CS$1470, 0)), $O$7))</f>
        <v/>
      </c>
      <c r="I22" s="147" t="str">
        <f>IF($R22="", "", IFERROR(INDEX('Time &amp; Efficiency'!$CJ$9:$CJ$1470, MATCH(CONCATENATE($R22, " - ", 'Time &amp; Efficiency'!CR$8), 'Time &amp; Efficiency'!CT$9:CT$1470, 0)), $O$7))</f>
        <v/>
      </c>
      <c r="J22" s="2"/>
      <c r="M22" s="17" t="str">
        <f t="shared" si="6"/>
        <v/>
      </c>
      <c r="O22" s="118" t="str">
        <f t="shared" si="7"/>
        <v/>
      </c>
      <c r="Q22" s="131" t="str">
        <f t="shared" si="8"/>
        <v/>
      </c>
      <c r="R22" s="134" t="str">
        <f t="shared" si="9"/>
        <v/>
      </c>
      <c r="T22" s="17">
        <v>12</v>
      </c>
      <c r="U22" s="131" t="str">
        <f t="shared" si="10"/>
        <v/>
      </c>
      <c r="W22" s="137" t="str">
        <f t="shared" si="11"/>
        <v/>
      </c>
      <c r="Y22" s="6" t="str">
        <f t="shared" si="12"/>
        <v/>
      </c>
      <c r="Z22" s="54" t="str">
        <f t="shared" si="12"/>
        <v/>
      </c>
      <c r="AA22" s="54" t="str">
        <f t="shared" si="13"/>
        <v/>
      </c>
      <c r="AB22" s="54" t="str">
        <f t="shared" si="4"/>
        <v/>
      </c>
      <c r="AC22" s="7" t="str">
        <f t="shared" si="5"/>
        <v/>
      </c>
    </row>
    <row r="23" spans="1:29" x14ac:dyDescent="0.25">
      <c r="A23" s="2"/>
      <c r="B23" s="13"/>
      <c r="C23" s="123"/>
      <c r="D23" s="124"/>
      <c r="E23" s="125"/>
      <c r="F23" s="126"/>
      <c r="G23" s="2"/>
      <c r="H23" s="146" t="str">
        <f>IF($R23="", "", IFERROR(INDEX('Time &amp; Efficiency'!$CJ$9:$CJ$1470, MATCH(CONCATENATE($R23, " - ", 'Time &amp; Efficiency'!CQ$8), 'Time &amp; Efficiency'!CS$9:CS$1470, 0)), $O$7))</f>
        <v/>
      </c>
      <c r="I23" s="147" t="str">
        <f>IF($R23="", "", IFERROR(INDEX('Time &amp; Efficiency'!$CJ$9:$CJ$1470, MATCH(CONCATENATE($R23, " - ", 'Time &amp; Efficiency'!CR$8), 'Time &amp; Efficiency'!CT$9:CT$1470, 0)), $O$7))</f>
        <v/>
      </c>
      <c r="J23" s="2"/>
      <c r="M23" s="17" t="str">
        <f t="shared" si="6"/>
        <v/>
      </c>
      <c r="O23" s="118" t="str">
        <f t="shared" si="7"/>
        <v/>
      </c>
      <c r="Q23" s="131" t="str">
        <f t="shared" si="8"/>
        <v/>
      </c>
      <c r="R23" s="134" t="str">
        <f t="shared" si="9"/>
        <v/>
      </c>
      <c r="T23" s="17">
        <v>13</v>
      </c>
      <c r="U23" s="131" t="str">
        <f t="shared" si="10"/>
        <v/>
      </c>
      <c r="W23" s="137" t="str">
        <f t="shared" si="11"/>
        <v/>
      </c>
      <c r="Y23" s="6" t="str">
        <f t="shared" si="12"/>
        <v/>
      </c>
      <c r="Z23" s="54" t="str">
        <f t="shared" si="12"/>
        <v/>
      </c>
      <c r="AA23" s="54" t="str">
        <f t="shared" si="13"/>
        <v/>
      </c>
      <c r="AB23" s="54" t="str">
        <f t="shared" si="4"/>
        <v/>
      </c>
      <c r="AC23" s="7" t="str">
        <f t="shared" si="5"/>
        <v/>
      </c>
    </row>
    <row r="24" spans="1:29" x14ac:dyDescent="0.25">
      <c r="A24" s="2"/>
      <c r="B24" s="13"/>
      <c r="C24" s="123"/>
      <c r="D24" s="124"/>
      <c r="E24" s="125"/>
      <c r="F24" s="126"/>
      <c r="G24" s="2"/>
      <c r="H24" s="146" t="str">
        <f>IF($R24="", "", IFERROR(INDEX('Time &amp; Efficiency'!$CJ$9:$CJ$1470, MATCH(CONCATENATE($R24, " - ", 'Time &amp; Efficiency'!CQ$8), 'Time &amp; Efficiency'!CS$9:CS$1470, 0)), $O$7))</f>
        <v/>
      </c>
      <c r="I24" s="147" t="str">
        <f>IF($R24="", "", IFERROR(INDEX('Time &amp; Efficiency'!$CJ$9:$CJ$1470, MATCH(CONCATENATE($R24, " - ", 'Time &amp; Efficiency'!CR$8), 'Time &amp; Efficiency'!CT$9:CT$1470, 0)), $O$7))</f>
        <v/>
      </c>
      <c r="J24" s="2"/>
      <c r="M24" s="17" t="str">
        <f t="shared" si="6"/>
        <v/>
      </c>
      <c r="O24" s="118" t="str">
        <f t="shared" si="7"/>
        <v/>
      </c>
      <c r="Q24" s="131" t="str">
        <f t="shared" si="8"/>
        <v/>
      </c>
      <c r="R24" s="134" t="str">
        <f t="shared" si="9"/>
        <v/>
      </c>
      <c r="T24" s="17">
        <v>14</v>
      </c>
      <c r="U24" s="131" t="str">
        <f t="shared" si="10"/>
        <v/>
      </c>
      <c r="W24" s="137" t="str">
        <f t="shared" si="11"/>
        <v/>
      </c>
      <c r="Y24" s="6" t="str">
        <f t="shared" si="12"/>
        <v/>
      </c>
      <c r="Z24" s="54" t="str">
        <f t="shared" si="12"/>
        <v/>
      </c>
      <c r="AA24" s="54" t="str">
        <f t="shared" si="13"/>
        <v/>
      </c>
      <c r="AB24" s="54" t="str">
        <f t="shared" si="4"/>
        <v/>
      </c>
      <c r="AC24" s="7" t="str">
        <f t="shared" si="5"/>
        <v/>
      </c>
    </row>
    <row r="25" spans="1:29" x14ac:dyDescent="0.25">
      <c r="A25" s="2"/>
      <c r="B25" s="13"/>
      <c r="C25" s="123"/>
      <c r="D25" s="124"/>
      <c r="E25" s="125"/>
      <c r="F25" s="126"/>
      <c r="G25" s="2"/>
      <c r="H25" s="146" t="str">
        <f>IF($R25="", "", IFERROR(INDEX('Time &amp; Efficiency'!$CJ$9:$CJ$1470, MATCH(CONCATENATE($R25, " - ", 'Time &amp; Efficiency'!CQ$8), 'Time &amp; Efficiency'!CS$9:CS$1470, 0)), $O$7))</f>
        <v/>
      </c>
      <c r="I25" s="147" t="str">
        <f>IF($R25="", "", IFERROR(INDEX('Time &amp; Efficiency'!$CJ$9:$CJ$1470, MATCH(CONCATENATE($R25, " - ", 'Time &amp; Efficiency'!CR$8), 'Time &amp; Efficiency'!CT$9:CT$1470, 0)), $O$7))</f>
        <v/>
      </c>
      <c r="J25" s="2"/>
      <c r="M25" s="17" t="str">
        <f t="shared" si="6"/>
        <v/>
      </c>
      <c r="O25" s="118" t="str">
        <f t="shared" si="7"/>
        <v/>
      </c>
      <c r="Q25" s="131" t="str">
        <f t="shared" si="8"/>
        <v/>
      </c>
      <c r="R25" s="134" t="str">
        <f t="shared" si="9"/>
        <v/>
      </c>
      <c r="T25" s="17">
        <v>15</v>
      </c>
      <c r="U25" s="131" t="str">
        <f t="shared" si="10"/>
        <v/>
      </c>
      <c r="W25" s="137" t="str">
        <f t="shared" si="11"/>
        <v/>
      </c>
      <c r="Y25" s="6" t="str">
        <f t="shared" si="12"/>
        <v/>
      </c>
      <c r="Z25" s="54" t="str">
        <f t="shared" si="12"/>
        <v/>
      </c>
      <c r="AA25" s="54" t="str">
        <f t="shared" si="13"/>
        <v/>
      </c>
      <c r="AB25" s="54" t="str">
        <f t="shared" si="4"/>
        <v/>
      </c>
      <c r="AC25" s="7" t="str">
        <f t="shared" si="5"/>
        <v/>
      </c>
    </row>
    <row r="26" spans="1:29" x14ac:dyDescent="0.25">
      <c r="A26" s="2"/>
      <c r="B26" s="13"/>
      <c r="C26" s="123"/>
      <c r="D26" s="124"/>
      <c r="E26" s="125"/>
      <c r="F26" s="126"/>
      <c r="G26" s="2"/>
      <c r="H26" s="146" t="str">
        <f>IF($R26="", "", IFERROR(INDEX('Time &amp; Efficiency'!$CJ$9:$CJ$1470, MATCH(CONCATENATE($R26, " - ", 'Time &amp; Efficiency'!CQ$8), 'Time &amp; Efficiency'!CS$9:CS$1470, 0)), $O$7))</f>
        <v/>
      </c>
      <c r="I26" s="147" t="str">
        <f>IF($R26="", "", IFERROR(INDEX('Time &amp; Efficiency'!$CJ$9:$CJ$1470, MATCH(CONCATENATE($R26, " - ", 'Time &amp; Efficiency'!CR$8), 'Time &amp; Efficiency'!CT$9:CT$1470, 0)), $O$7))</f>
        <v/>
      </c>
      <c r="J26" s="2"/>
      <c r="M26" s="17" t="str">
        <f t="shared" si="6"/>
        <v/>
      </c>
      <c r="O26" s="118" t="str">
        <f t="shared" si="7"/>
        <v/>
      </c>
      <c r="Q26" s="131" t="str">
        <f t="shared" si="8"/>
        <v/>
      </c>
      <c r="R26" s="134" t="str">
        <f t="shared" si="9"/>
        <v/>
      </c>
      <c r="T26" s="17">
        <v>16</v>
      </c>
      <c r="U26" s="131" t="str">
        <f t="shared" si="10"/>
        <v/>
      </c>
      <c r="W26" s="137" t="str">
        <f t="shared" si="11"/>
        <v/>
      </c>
      <c r="Y26" s="6" t="str">
        <f t="shared" si="12"/>
        <v/>
      </c>
      <c r="Z26" s="54" t="str">
        <f t="shared" si="12"/>
        <v/>
      </c>
      <c r="AA26" s="54" t="str">
        <f t="shared" si="13"/>
        <v/>
      </c>
      <c r="AB26" s="54" t="str">
        <f t="shared" si="4"/>
        <v/>
      </c>
      <c r="AC26" s="7" t="str">
        <f t="shared" si="5"/>
        <v/>
      </c>
    </row>
    <row r="27" spans="1:29" x14ac:dyDescent="0.25">
      <c r="A27" s="2"/>
      <c r="B27" s="13"/>
      <c r="C27" s="123"/>
      <c r="D27" s="124"/>
      <c r="E27" s="125"/>
      <c r="F27" s="126"/>
      <c r="G27" s="2"/>
      <c r="H27" s="146" t="str">
        <f>IF($R27="", "", IFERROR(INDEX('Time &amp; Efficiency'!$CJ$9:$CJ$1470, MATCH(CONCATENATE($R27, " - ", 'Time &amp; Efficiency'!CQ$8), 'Time &amp; Efficiency'!CS$9:CS$1470, 0)), $O$7))</f>
        <v/>
      </c>
      <c r="I27" s="147" t="str">
        <f>IF($R27="", "", IFERROR(INDEX('Time &amp; Efficiency'!$CJ$9:$CJ$1470, MATCH(CONCATENATE($R27, " - ", 'Time &amp; Efficiency'!CR$8), 'Time &amp; Efficiency'!CT$9:CT$1470, 0)), $O$7))</f>
        <v/>
      </c>
      <c r="J27" s="2"/>
      <c r="M27" s="17" t="str">
        <f t="shared" si="6"/>
        <v/>
      </c>
      <c r="O27" s="118" t="str">
        <f t="shared" si="7"/>
        <v/>
      </c>
      <c r="Q27" s="131" t="str">
        <f t="shared" si="8"/>
        <v/>
      </c>
      <c r="R27" s="134" t="str">
        <f t="shared" si="9"/>
        <v/>
      </c>
      <c r="T27" s="17">
        <v>17</v>
      </c>
      <c r="U27" s="131" t="str">
        <f t="shared" si="10"/>
        <v/>
      </c>
      <c r="W27" s="137" t="str">
        <f t="shared" si="11"/>
        <v/>
      </c>
      <c r="Y27" s="6" t="str">
        <f t="shared" si="12"/>
        <v/>
      </c>
      <c r="Z27" s="54" t="str">
        <f t="shared" si="12"/>
        <v/>
      </c>
      <c r="AA27" s="54" t="str">
        <f t="shared" si="13"/>
        <v/>
      </c>
      <c r="AB27" s="54" t="str">
        <f t="shared" si="4"/>
        <v/>
      </c>
      <c r="AC27" s="7" t="str">
        <f t="shared" si="5"/>
        <v/>
      </c>
    </row>
    <row r="28" spans="1:29" x14ac:dyDescent="0.25">
      <c r="A28" s="2"/>
      <c r="B28" s="13"/>
      <c r="C28" s="123"/>
      <c r="D28" s="124"/>
      <c r="E28" s="125"/>
      <c r="F28" s="126"/>
      <c r="G28" s="2"/>
      <c r="H28" s="146" t="str">
        <f>IF($R28="", "", IFERROR(INDEX('Time &amp; Efficiency'!$CJ$9:$CJ$1470, MATCH(CONCATENATE($R28, " - ", 'Time &amp; Efficiency'!CQ$8), 'Time &amp; Efficiency'!CS$9:CS$1470, 0)), $O$7))</f>
        <v/>
      </c>
      <c r="I28" s="147" t="str">
        <f>IF($R28="", "", IFERROR(INDEX('Time &amp; Efficiency'!$CJ$9:$CJ$1470, MATCH(CONCATENATE($R28, " - ", 'Time &amp; Efficiency'!CR$8), 'Time &amp; Efficiency'!CT$9:CT$1470, 0)), $O$7))</f>
        <v/>
      </c>
      <c r="J28" s="2"/>
      <c r="M28" s="17" t="str">
        <f t="shared" si="6"/>
        <v/>
      </c>
      <c r="O28" s="118" t="str">
        <f t="shared" si="7"/>
        <v/>
      </c>
      <c r="Q28" s="131" t="str">
        <f t="shared" si="8"/>
        <v/>
      </c>
      <c r="R28" s="134" t="str">
        <f t="shared" si="9"/>
        <v/>
      </c>
      <c r="T28" s="17">
        <v>18</v>
      </c>
      <c r="U28" s="131" t="str">
        <f t="shared" si="10"/>
        <v/>
      </c>
      <c r="W28" s="137" t="str">
        <f t="shared" si="11"/>
        <v/>
      </c>
      <c r="Y28" s="6" t="str">
        <f t="shared" si="12"/>
        <v/>
      </c>
      <c r="Z28" s="54" t="str">
        <f t="shared" si="12"/>
        <v/>
      </c>
      <c r="AA28" s="54" t="str">
        <f t="shared" si="13"/>
        <v/>
      </c>
      <c r="AB28" s="54" t="str">
        <f t="shared" si="4"/>
        <v/>
      </c>
      <c r="AC28" s="7" t="str">
        <f t="shared" si="5"/>
        <v/>
      </c>
    </row>
    <row r="29" spans="1:29" x14ac:dyDescent="0.25">
      <c r="A29" s="2"/>
      <c r="B29" s="13"/>
      <c r="C29" s="123"/>
      <c r="D29" s="124"/>
      <c r="E29" s="125"/>
      <c r="F29" s="126"/>
      <c r="G29" s="2"/>
      <c r="H29" s="146" t="str">
        <f>IF($R29="", "", IFERROR(INDEX('Time &amp; Efficiency'!$CJ$9:$CJ$1470, MATCH(CONCATENATE($R29, " - ", 'Time &amp; Efficiency'!CQ$8), 'Time &amp; Efficiency'!CS$9:CS$1470, 0)), $O$7))</f>
        <v/>
      </c>
      <c r="I29" s="147" t="str">
        <f>IF($R29="", "", IFERROR(INDEX('Time &amp; Efficiency'!$CJ$9:$CJ$1470, MATCH(CONCATENATE($R29, " - ", 'Time &amp; Efficiency'!CR$8), 'Time &amp; Efficiency'!CT$9:CT$1470, 0)), $O$7))</f>
        <v/>
      </c>
      <c r="J29" s="2"/>
      <c r="M29" s="17" t="str">
        <f t="shared" si="6"/>
        <v/>
      </c>
      <c r="O29" s="118" t="str">
        <f t="shared" si="7"/>
        <v/>
      </c>
      <c r="Q29" s="131" t="str">
        <f t="shared" si="8"/>
        <v/>
      </c>
      <c r="R29" s="134" t="str">
        <f t="shared" si="9"/>
        <v/>
      </c>
      <c r="T29" s="17">
        <v>19</v>
      </c>
      <c r="U29" s="131" t="str">
        <f t="shared" si="10"/>
        <v/>
      </c>
      <c r="W29" s="137" t="str">
        <f t="shared" si="11"/>
        <v/>
      </c>
      <c r="Y29" s="6" t="str">
        <f t="shared" si="12"/>
        <v/>
      </c>
      <c r="Z29" s="54" t="str">
        <f t="shared" si="12"/>
        <v/>
      </c>
      <c r="AA29" s="54" t="str">
        <f t="shared" si="13"/>
        <v/>
      </c>
      <c r="AB29" s="54" t="str">
        <f t="shared" si="4"/>
        <v/>
      </c>
      <c r="AC29" s="7" t="str">
        <f t="shared" si="5"/>
        <v/>
      </c>
    </row>
    <row r="30" spans="1:29" x14ac:dyDescent="0.25">
      <c r="A30" s="2"/>
      <c r="B30" s="13"/>
      <c r="C30" s="123"/>
      <c r="D30" s="124"/>
      <c r="E30" s="125"/>
      <c r="F30" s="126"/>
      <c r="G30" s="2"/>
      <c r="H30" s="146" t="str">
        <f>IF($R30="", "", IFERROR(INDEX('Time &amp; Efficiency'!$CJ$9:$CJ$1470, MATCH(CONCATENATE($R30, " - ", 'Time &amp; Efficiency'!CQ$8), 'Time &amp; Efficiency'!CS$9:CS$1470, 0)), $O$7))</f>
        <v/>
      </c>
      <c r="I30" s="147" t="str">
        <f>IF($R30="", "", IFERROR(INDEX('Time &amp; Efficiency'!$CJ$9:$CJ$1470, MATCH(CONCATENATE($R30, " - ", 'Time &amp; Efficiency'!CR$8), 'Time &amp; Efficiency'!CT$9:CT$1470, 0)), $O$7))</f>
        <v/>
      </c>
      <c r="J30" s="2"/>
      <c r="M30" s="17" t="str">
        <f t="shared" si="6"/>
        <v/>
      </c>
      <c r="O30" s="118" t="str">
        <f t="shared" si="7"/>
        <v/>
      </c>
      <c r="Q30" s="131" t="str">
        <f t="shared" si="8"/>
        <v/>
      </c>
      <c r="R30" s="134" t="str">
        <f t="shared" si="9"/>
        <v/>
      </c>
      <c r="T30" s="17">
        <v>20</v>
      </c>
      <c r="U30" s="131" t="str">
        <f t="shared" si="10"/>
        <v/>
      </c>
      <c r="W30" s="137" t="str">
        <f t="shared" si="11"/>
        <v/>
      </c>
      <c r="Y30" s="6" t="str">
        <f t="shared" si="12"/>
        <v/>
      </c>
      <c r="Z30" s="54" t="str">
        <f t="shared" si="12"/>
        <v/>
      </c>
      <c r="AA30" s="54" t="str">
        <f t="shared" si="13"/>
        <v/>
      </c>
      <c r="AB30" s="54" t="str">
        <f t="shared" si="4"/>
        <v/>
      </c>
      <c r="AC30" s="7" t="str">
        <f t="shared" si="5"/>
        <v/>
      </c>
    </row>
    <row r="31" spans="1:29" x14ac:dyDescent="0.25">
      <c r="A31" s="2"/>
      <c r="B31" s="13"/>
      <c r="C31" s="123"/>
      <c r="D31" s="124"/>
      <c r="E31" s="125"/>
      <c r="F31" s="126"/>
      <c r="G31" s="2"/>
      <c r="H31" s="146" t="str">
        <f>IF($R31="", "", IFERROR(INDEX('Time &amp; Efficiency'!$CJ$9:$CJ$1470, MATCH(CONCATENATE($R31, " - ", 'Time &amp; Efficiency'!CQ$8), 'Time &amp; Efficiency'!CS$9:CS$1470, 0)), $O$7))</f>
        <v/>
      </c>
      <c r="I31" s="147" t="str">
        <f>IF($R31="", "", IFERROR(INDEX('Time &amp; Efficiency'!$CJ$9:$CJ$1470, MATCH(CONCATENATE($R31, " - ", 'Time &amp; Efficiency'!CR$8), 'Time &amp; Efficiency'!CT$9:CT$1470, 0)), $O$7))</f>
        <v/>
      </c>
      <c r="J31" s="2"/>
      <c r="M31" s="17" t="str">
        <f t="shared" si="6"/>
        <v/>
      </c>
      <c r="O31" s="118" t="str">
        <f t="shared" si="7"/>
        <v/>
      </c>
      <c r="Q31" s="131" t="str">
        <f t="shared" si="8"/>
        <v/>
      </c>
      <c r="R31" s="134" t="str">
        <f t="shared" si="9"/>
        <v/>
      </c>
      <c r="T31" s="17">
        <v>21</v>
      </c>
      <c r="U31" s="131" t="str">
        <f t="shared" si="10"/>
        <v/>
      </c>
      <c r="W31" s="137" t="str">
        <f t="shared" si="11"/>
        <v/>
      </c>
      <c r="Y31" s="6" t="str">
        <f t="shared" si="12"/>
        <v/>
      </c>
      <c r="Z31" s="54" t="str">
        <f t="shared" si="12"/>
        <v/>
      </c>
      <c r="AA31" s="54" t="str">
        <f t="shared" si="13"/>
        <v/>
      </c>
      <c r="AB31" s="54" t="str">
        <f t="shared" si="4"/>
        <v/>
      </c>
      <c r="AC31" s="7" t="str">
        <f t="shared" si="5"/>
        <v/>
      </c>
    </row>
    <row r="32" spans="1:29" x14ac:dyDescent="0.25">
      <c r="A32" s="2"/>
      <c r="B32" s="13"/>
      <c r="C32" s="123"/>
      <c r="D32" s="124"/>
      <c r="E32" s="125"/>
      <c r="F32" s="126"/>
      <c r="G32" s="2"/>
      <c r="H32" s="146" t="str">
        <f>IF($R32="", "", IFERROR(INDEX('Time &amp; Efficiency'!$CJ$9:$CJ$1470, MATCH(CONCATENATE($R32, " - ", 'Time &amp; Efficiency'!CQ$8), 'Time &amp; Efficiency'!CS$9:CS$1470, 0)), $O$7))</f>
        <v/>
      </c>
      <c r="I32" s="147" t="str">
        <f>IF($R32="", "", IFERROR(INDEX('Time &amp; Efficiency'!$CJ$9:$CJ$1470, MATCH(CONCATENATE($R32, " - ", 'Time &amp; Efficiency'!CR$8), 'Time &amp; Efficiency'!CT$9:CT$1470, 0)), $O$7))</f>
        <v/>
      </c>
      <c r="J32" s="2"/>
      <c r="M32" s="17" t="str">
        <f t="shared" si="6"/>
        <v/>
      </c>
      <c r="O32" s="118" t="str">
        <f t="shared" si="7"/>
        <v/>
      </c>
      <c r="Q32" s="131" t="str">
        <f t="shared" si="8"/>
        <v/>
      </c>
      <c r="R32" s="134" t="str">
        <f t="shared" si="9"/>
        <v/>
      </c>
      <c r="T32" s="17">
        <v>22</v>
      </c>
      <c r="U32" s="131" t="str">
        <f t="shared" si="10"/>
        <v/>
      </c>
      <c r="W32" s="137" t="str">
        <f t="shared" si="11"/>
        <v/>
      </c>
      <c r="Y32" s="6" t="str">
        <f t="shared" si="12"/>
        <v/>
      </c>
      <c r="Z32" s="54" t="str">
        <f t="shared" si="12"/>
        <v/>
      </c>
      <c r="AA32" s="54" t="str">
        <f t="shared" si="13"/>
        <v/>
      </c>
      <c r="AB32" s="54" t="str">
        <f t="shared" si="4"/>
        <v/>
      </c>
      <c r="AC32" s="7" t="str">
        <f t="shared" si="5"/>
        <v/>
      </c>
    </row>
    <row r="33" spans="1:29" x14ac:dyDescent="0.25">
      <c r="A33" s="2"/>
      <c r="B33" s="13"/>
      <c r="C33" s="123"/>
      <c r="D33" s="124"/>
      <c r="E33" s="125"/>
      <c r="F33" s="126"/>
      <c r="G33" s="2"/>
      <c r="H33" s="146" t="str">
        <f>IF($R33="", "", IFERROR(INDEX('Time &amp; Efficiency'!$CJ$9:$CJ$1470, MATCH(CONCATENATE($R33, " - ", 'Time &amp; Efficiency'!CQ$8), 'Time &amp; Efficiency'!CS$9:CS$1470, 0)), $O$7))</f>
        <v/>
      </c>
      <c r="I33" s="147" t="str">
        <f>IF($R33="", "", IFERROR(INDEX('Time &amp; Efficiency'!$CJ$9:$CJ$1470, MATCH(CONCATENATE($R33, " - ", 'Time &amp; Efficiency'!CR$8), 'Time &amp; Efficiency'!CT$9:CT$1470, 0)), $O$7))</f>
        <v/>
      </c>
      <c r="J33" s="2"/>
      <c r="M33" s="17" t="str">
        <f t="shared" si="6"/>
        <v/>
      </c>
      <c r="O33" s="118" t="str">
        <f t="shared" si="7"/>
        <v/>
      </c>
      <c r="Q33" s="131" t="str">
        <f t="shared" si="8"/>
        <v/>
      </c>
      <c r="R33" s="134" t="str">
        <f t="shared" si="9"/>
        <v/>
      </c>
      <c r="T33" s="17">
        <v>23</v>
      </c>
      <c r="U33" s="131" t="str">
        <f t="shared" si="10"/>
        <v/>
      </c>
      <c r="W33" s="137" t="str">
        <f t="shared" si="11"/>
        <v/>
      </c>
      <c r="Y33" s="6" t="str">
        <f t="shared" si="12"/>
        <v/>
      </c>
      <c r="Z33" s="54" t="str">
        <f t="shared" si="12"/>
        <v/>
      </c>
      <c r="AA33" s="54" t="str">
        <f t="shared" si="13"/>
        <v/>
      </c>
      <c r="AB33" s="54" t="str">
        <f t="shared" si="4"/>
        <v/>
      </c>
      <c r="AC33" s="7" t="str">
        <f t="shared" si="5"/>
        <v/>
      </c>
    </row>
    <row r="34" spans="1:29" x14ac:dyDescent="0.25">
      <c r="A34" s="2"/>
      <c r="B34" s="13"/>
      <c r="C34" s="123"/>
      <c r="D34" s="124"/>
      <c r="E34" s="125"/>
      <c r="F34" s="126"/>
      <c r="G34" s="2"/>
      <c r="H34" s="146" t="str">
        <f>IF($R34="", "", IFERROR(INDEX('Time &amp; Efficiency'!$CJ$9:$CJ$1470, MATCH(CONCATENATE($R34, " - ", 'Time &amp; Efficiency'!CQ$8), 'Time &amp; Efficiency'!CS$9:CS$1470, 0)), $O$7))</f>
        <v/>
      </c>
      <c r="I34" s="147" t="str">
        <f>IF($R34="", "", IFERROR(INDEX('Time &amp; Efficiency'!$CJ$9:$CJ$1470, MATCH(CONCATENATE($R34, " - ", 'Time &amp; Efficiency'!CR$8), 'Time &amp; Efficiency'!CT$9:CT$1470, 0)), $O$7))</f>
        <v/>
      </c>
      <c r="J34" s="2"/>
      <c r="M34" s="17" t="str">
        <f t="shared" si="6"/>
        <v/>
      </c>
      <c r="O34" s="118" t="str">
        <f t="shared" si="7"/>
        <v/>
      </c>
      <c r="Q34" s="131" t="str">
        <f t="shared" si="8"/>
        <v/>
      </c>
      <c r="R34" s="134" t="str">
        <f t="shared" si="9"/>
        <v/>
      </c>
      <c r="T34" s="17">
        <v>24</v>
      </c>
      <c r="U34" s="131" t="str">
        <f t="shared" si="10"/>
        <v/>
      </c>
      <c r="W34" s="137" t="str">
        <f t="shared" si="11"/>
        <v/>
      </c>
      <c r="Y34" s="6" t="str">
        <f t="shared" si="12"/>
        <v/>
      </c>
      <c r="Z34" s="54" t="str">
        <f t="shared" si="12"/>
        <v/>
      </c>
      <c r="AA34" s="54" t="str">
        <f t="shared" si="13"/>
        <v/>
      </c>
      <c r="AB34" s="54" t="str">
        <f t="shared" si="4"/>
        <v/>
      </c>
      <c r="AC34" s="7" t="str">
        <f t="shared" si="5"/>
        <v/>
      </c>
    </row>
    <row r="35" spans="1:29" x14ac:dyDescent="0.25">
      <c r="A35" s="2"/>
      <c r="B35" s="13"/>
      <c r="C35" s="123"/>
      <c r="D35" s="124"/>
      <c r="E35" s="125"/>
      <c r="F35" s="126"/>
      <c r="G35" s="2"/>
      <c r="H35" s="146" t="str">
        <f>IF($R35="", "", IFERROR(INDEX('Time &amp; Efficiency'!$CJ$9:$CJ$1470, MATCH(CONCATENATE($R35, " - ", 'Time &amp; Efficiency'!CQ$8), 'Time &amp; Efficiency'!CS$9:CS$1470, 0)), $O$7))</f>
        <v/>
      </c>
      <c r="I35" s="147" t="str">
        <f>IF($R35="", "", IFERROR(INDEX('Time &amp; Efficiency'!$CJ$9:$CJ$1470, MATCH(CONCATENATE($R35, " - ", 'Time &amp; Efficiency'!CR$8), 'Time &amp; Efficiency'!CT$9:CT$1470, 0)), $O$7))</f>
        <v/>
      </c>
      <c r="J35" s="2"/>
      <c r="M35" s="17" t="str">
        <f t="shared" si="6"/>
        <v/>
      </c>
      <c r="O35" s="118" t="str">
        <f t="shared" si="7"/>
        <v/>
      </c>
      <c r="Q35" s="131" t="str">
        <f t="shared" si="8"/>
        <v/>
      </c>
      <c r="R35" s="134" t="str">
        <f t="shared" si="9"/>
        <v/>
      </c>
      <c r="T35" s="17">
        <v>25</v>
      </c>
      <c r="U35" s="131" t="str">
        <f t="shared" si="10"/>
        <v/>
      </c>
      <c r="W35" s="137" t="str">
        <f t="shared" si="11"/>
        <v/>
      </c>
      <c r="Y35" s="6" t="str">
        <f t="shared" si="12"/>
        <v/>
      </c>
      <c r="Z35" s="54" t="str">
        <f t="shared" si="12"/>
        <v/>
      </c>
      <c r="AA35" s="54" t="str">
        <f t="shared" si="13"/>
        <v/>
      </c>
      <c r="AB35" s="54" t="str">
        <f t="shared" si="4"/>
        <v/>
      </c>
      <c r="AC35" s="7" t="str">
        <f t="shared" si="5"/>
        <v/>
      </c>
    </row>
    <row r="36" spans="1:29" x14ac:dyDescent="0.25">
      <c r="A36" s="2"/>
      <c r="B36" s="13"/>
      <c r="C36" s="123"/>
      <c r="D36" s="124"/>
      <c r="E36" s="125"/>
      <c r="F36" s="126"/>
      <c r="G36" s="2"/>
      <c r="H36" s="146" t="str">
        <f>IF($R36="", "", IFERROR(INDEX('Time &amp; Efficiency'!$CJ$9:$CJ$1470, MATCH(CONCATENATE($R36, " - ", 'Time &amp; Efficiency'!CQ$8), 'Time &amp; Efficiency'!CS$9:CS$1470, 0)), $O$7))</f>
        <v/>
      </c>
      <c r="I36" s="147" t="str">
        <f>IF($R36="", "", IFERROR(INDEX('Time &amp; Efficiency'!$CJ$9:$CJ$1470, MATCH(CONCATENATE($R36, " - ", 'Time &amp; Efficiency'!CR$8), 'Time &amp; Efficiency'!CT$9:CT$1470, 0)), $O$7))</f>
        <v/>
      </c>
      <c r="J36" s="2"/>
      <c r="M36" s="17" t="str">
        <f t="shared" si="6"/>
        <v/>
      </c>
      <c r="O36" s="118" t="str">
        <f t="shared" si="7"/>
        <v/>
      </c>
      <c r="Q36" s="131" t="str">
        <f t="shared" si="8"/>
        <v/>
      </c>
      <c r="R36" s="134" t="str">
        <f t="shared" si="9"/>
        <v/>
      </c>
      <c r="T36" s="17">
        <v>26</v>
      </c>
      <c r="U36" s="131" t="str">
        <f t="shared" si="10"/>
        <v/>
      </c>
      <c r="W36" s="137" t="str">
        <f t="shared" si="11"/>
        <v/>
      </c>
      <c r="Y36" s="6" t="str">
        <f t="shared" si="12"/>
        <v/>
      </c>
      <c r="Z36" s="54" t="str">
        <f t="shared" si="12"/>
        <v/>
      </c>
      <c r="AA36" s="54" t="str">
        <f t="shared" si="13"/>
        <v/>
      </c>
      <c r="AB36" s="54" t="str">
        <f t="shared" si="4"/>
        <v/>
      </c>
      <c r="AC36" s="7" t="str">
        <f t="shared" si="5"/>
        <v/>
      </c>
    </row>
    <row r="37" spans="1:29" x14ac:dyDescent="0.25">
      <c r="A37" s="2"/>
      <c r="B37" s="13"/>
      <c r="C37" s="123"/>
      <c r="D37" s="124"/>
      <c r="E37" s="125"/>
      <c r="F37" s="126"/>
      <c r="G37" s="2"/>
      <c r="H37" s="146" t="str">
        <f>IF($R37="", "", IFERROR(INDEX('Time &amp; Efficiency'!$CJ$9:$CJ$1470, MATCH(CONCATENATE($R37, " - ", 'Time &amp; Efficiency'!CQ$8), 'Time &amp; Efficiency'!CS$9:CS$1470, 0)), $O$7))</f>
        <v/>
      </c>
      <c r="I37" s="147" t="str">
        <f>IF($R37="", "", IFERROR(INDEX('Time &amp; Efficiency'!$CJ$9:$CJ$1470, MATCH(CONCATENATE($R37, " - ", 'Time &amp; Efficiency'!CR$8), 'Time &amp; Efficiency'!CT$9:CT$1470, 0)), $O$7))</f>
        <v/>
      </c>
      <c r="J37" s="2"/>
      <c r="M37" s="17" t="str">
        <f t="shared" si="6"/>
        <v/>
      </c>
      <c r="O37" s="118" t="str">
        <f t="shared" si="7"/>
        <v/>
      </c>
      <c r="Q37" s="131" t="str">
        <f t="shared" si="8"/>
        <v/>
      </c>
      <c r="R37" s="134" t="str">
        <f t="shared" si="9"/>
        <v/>
      </c>
      <c r="T37" s="17">
        <v>27</v>
      </c>
      <c r="U37" s="131" t="str">
        <f t="shared" si="10"/>
        <v/>
      </c>
      <c r="W37" s="137" t="str">
        <f t="shared" si="11"/>
        <v/>
      </c>
      <c r="Y37" s="6" t="str">
        <f t="shared" si="12"/>
        <v/>
      </c>
      <c r="Z37" s="54" t="str">
        <f t="shared" si="12"/>
        <v/>
      </c>
      <c r="AA37" s="54" t="str">
        <f t="shared" si="13"/>
        <v/>
      </c>
      <c r="AB37" s="54" t="str">
        <f t="shared" si="4"/>
        <v/>
      </c>
      <c r="AC37" s="7" t="str">
        <f t="shared" si="5"/>
        <v/>
      </c>
    </row>
    <row r="38" spans="1:29" x14ac:dyDescent="0.25">
      <c r="A38" s="2"/>
      <c r="B38" s="13"/>
      <c r="C38" s="123"/>
      <c r="D38" s="124"/>
      <c r="E38" s="125"/>
      <c r="F38" s="126"/>
      <c r="G38" s="2"/>
      <c r="H38" s="146" t="str">
        <f>IF($R38="", "", IFERROR(INDEX('Time &amp; Efficiency'!$CJ$9:$CJ$1470, MATCH(CONCATENATE($R38, " - ", 'Time &amp; Efficiency'!CQ$8), 'Time &amp; Efficiency'!CS$9:CS$1470, 0)), $O$7))</f>
        <v/>
      </c>
      <c r="I38" s="147" t="str">
        <f>IF($R38="", "", IFERROR(INDEX('Time &amp; Efficiency'!$CJ$9:$CJ$1470, MATCH(CONCATENATE($R38, " - ", 'Time &amp; Efficiency'!CR$8), 'Time &amp; Efficiency'!CT$9:CT$1470, 0)), $O$7))</f>
        <v/>
      </c>
      <c r="J38" s="2"/>
      <c r="M38" s="17" t="str">
        <f t="shared" si="6"/>
        <v/>
      </c>
      <c r="O38" s="118" t="str">
        <f t="shared" si="7"/>
        <v/>
      </c>
      <c r="Q38" s="131" t="str">
        <f t="shared" si="8"/>
        <v/>
      </c>
      <c r="R38" s="134" t="str">
        <f t="shared" si="9"/>
        <v/>
      </c>
      <c r="T38" s="17">
        <v>28</v>
      </c>
      <c r="U38" s="131" t="str">
        <f t="shared" si="10"/>
        <v/>
      </c>
      <c r="W38" s="137" t="str">
        <f t="shared" si="11"/>
        <v/>
      </c>
      <c r="Y38" s="6" t="str">
        <f t="shared" si="12"/>
        <v/>
      </c>
      <c r="Z38" s="54" t="str">
        <f t="shared" si="12"/>
        <v/>
      </c>
      <c r="AA38" s="54" t="str">
        <f t="shared" si="13"/>
        <v/>
      </c>
      <c r="AB38" s="54" t="str">
        <f t="shared" si="4"/>
        <v/>
      </c>
      <c r="AC38" s="7" t="str">
        <f t="shared" si="5"/>
        <v/>
      </c>
    </row>
    <row r="39" spans="1:29" x14ac:dyDescent="0.25">
      <c r="A39" s="2"/>
      <c r="B39" s="13"/>
      <c r="C39" s="123"/>
      <c r="D39" s="124"/>
      <c r="E39" s="125"/>
      <c r="F39" s="126"/>
      <c r="G39" s="2"/>
      <c r="H39" s="146" t="str">
        <f>IF($R39="", "", IFERROR(INDEX('Time &amp; Efficiency'!$CJ$9:$CJ$1470, MATCH(CONCATENATE($R39, " - ", 'Time &amp; Efficiency'!CQ$8), 'Time &amp; Efficiency'!CS$9:CS$1470, 0)), $O$7))</f>
        <v/>
      </c>
      <c r="I39" s="147" t="str">
        <f>IF($R39="", "", IFERROR(INDEX('Time &amp; Efficiency'!$CJ$9:$CJ$1470, MATCH(CONCATENATE($R39, " - ", 'Time &amp; Efficiency'!CR$8), 'Time &amp; Efficiency'!CT$9:CT$1470, 0)), $O$7))</f>
        <v/>
      </c>
      <c r="J39" s="2"/>
      <c r="M39" s="17" t="str">
        <f t="shared" si="6"/>
        <v/>
      </c>
      <c r="O39" s="118" t="str">
        <f t="shared" si="7"/>
        <v/>
      </c>
      <c r="Q39" s="131" t="str">
        <f t="shared" si="8"/>
        <v/>
      </c>
      <c r="R39" s="134" t="str">
        <f t="shared" si="9"/>
        <v/>
      </c>
      <c r="T39" s="17">
        <v>29</v>
      </c>
      <c r="U39" s="131" t="str">
        <f t="shared" si="10"/>
        <v/>
      </c>
      <c r="W39" s="137" t="str">
        <f t="shared" si="11"/>
        <v/>
      </c>
      <c r="Y39" s="6" t="str">
        <f t="shared" si="12"/>
        <v/>
      </c>
      <c r="Z39" s="54" t="str">
        <f t="shared" si="12"/>
        <v/>
      </c>
      <c r="AA39" s="54" t="str">
        <f t="shared" si="13"/>
        <v/>
      </c>
      <c r="AB39" s="54" t="str">
        <f t="shared" si="4"/>
        <v/>
      </c>
      <c r="AC39" s="7" t="str">
        <f t="shared" si="5"/>
        <v/>
      </c>
    </row>
    <row r="40" spans="1:29" x14ac:dyDescent="0.25">
      <c r="A40" s="2"/>
      <c r="B40" s="13"/>
      <c r="C40" s="123"/>
      <c r="D40" s="124"/>
      <c r="E40" s="125"/>
      <c r="F40" s="126"/>
      <c r="G40" s="2"/>
      <c r="H40" s="146" t="str">
        <f>IF($R40="", "", IFERROR(INDEX('Time &amp; Efficiency'!$CJ$9:$CJ$1470, MATCH(CONCATENATE($R40, " - ", 'Time &amp; Efficiency'!CQ$8), 'Time &amp; Efficiency'!CS$9:CS$1470, 0)), $O$7))</f>
        <v/>
      </c>
      <c r="I40" s="147" t="str">
        <f>IF($R40="", "", IFERROR(INDEX('Time &amp; Efficiency'!$CJ$9:$CJ$1470, MATCH(CONCATENATE($R40, " - ", 'Time &amp; Efficiency'!CR$8), 'Time &amp; Efficiency'!CT$9:CT$1470, 0)), $O$7))</f>
        <v/>
      </c>
      <c r="J40" s="2"/>
      <c r="M40" s="17" t="str">
        <f t="shared" si="6"/>
        <v/>
      </c>
      <c r="O40" s="118" t="str">
        <f t="shared" si="7"/>
        <v/>
      </c>
      <c r="Q40" s="131" t="str">
        <f t="shared" si="8"/>
        <v/>
      </c>
      <c r="R40" s="134" t="str">
        <f t="shared" si="9"/>
        <v/>
      </c>
      <c r="T40" s="17">
        <v>30</v>
      </c>
      <c r="U40" s="131" t="str">
        <f t="shared" si="10"/>
        <v/>
      </c>
      <c r="W40" s="137" t="str">
        <f t="shared" si="11"/>
        <v/>
      </c>
      <c r="Y40" s="6" t="str">
        <f t="shared" si="12"/>
        <v/>
      </c>
      <c r="Z40" s="54" t="str">
        <f t="shared" si="12"/>
        <v/>
      </c>
      <c r="AA40" s="54" t="str">
        <f t="shared" si="13"/>
        <v/>
      </c>
      <c r="AB40" s="54" t="str">
        <f t="shared" si="4"/>
        <v/>
      </c>
      <c r="AC40" s="7" t="str">
        <f t="shared" si="5"/>
        <v/>
      </c>
    </row>
    <row r="41" spans="1:29" x14ac:dyDescent="0.25">
      <c r="A41" s="2"/>
      <c r="B41" s="13"/>
      <c r="C41" s="123"/>
      <c r="D41" s="124"/>
      <c r="E41" s="125"/>
      <c r="F41" s="126"/>
      <c r="G41" s="2"/>
      <c r="H41" s="146" t="str">
        <f>IF($R41="", "", IFERROR(INDEX('Time &amp; Efficiency'!$CJ$9:$CJ$1470, MATCH(CONCATENATE($R41, " - ", 'Time &amp; Efficiency'!CQ$8), 'Time &amp; Efficiency'!CS$9:CS$1470, 0)), $O$7))</f>
        <v/>
      </c>
      <c r="I41" s="147" t="str">
        <f>IF($R41="", "", IFERROR(INDEX('Time &amp; Efficiency'!$CJ$9:$CJ$1470, MATCH(CONCATENATE($R41, " - ", 'Time &amp; Efficiency'!CR$8), 'Time &amp; Efficiency'!CT$9:CT$1470, 0)), $O$7))</f>
        <v/>
      </c>
      <c r="J41" s="2"/>
      <c r="M41" s="17" t="str">
        <f t="shared" si="6"/>
        <v/>
      </c>
      <c r="O41" s="118" t="str">
        <f t="shared" si="7"/>
        <v/>
      </c>
      <c r="Q41" s="131" t="str">
        <f t="shared" si="8"/>
        <v/>
      </c>
      <c r="R41" s="134" t="str">
        <f t="shared" si="9"/>
        <v/>
      </c>
      <c r="T41" s="17">
        <v>31</v>
      </c>
      <c r="U41" s="131" t="str">
        <f t="shared" si="10"/>
        <v/>
      </c>
      <c r="W41" s="137" t="str">
        <f t="shared" si="11"/>
        <v/>
      </c>
      <c r="Y41" s="6" t="str">
        <f t="shared" si="12"/>
        <v/>
      </c>
      <c r="Z41" s="54" t="str">
        <f t="shared" si="12"/>
        <v/>
      </c>
      <c r="AA41" s="54" t="str">
        <f t="shared" si="13"/>
        <v/>
      </c>
      <c r="AB41" s="54" t="str">
        <f t="shared" si="4"/>
        <v/>
      </c>
      <c r="AC41" s="7" t="str">
        <f t="shared" si="5"/>
        <v/>
      </c>
    </row>
    <row r="42" spans="1:29" x14ac:dyDescent="0.25">
      <c r="A42" s="2"/>
      <c r="B42" s="13"/>
      <c r="C42" s="123"/>
      <c r="D42" s="124"/>
      <c r="E42" s="125"/>
      <c r="F42" s="126"/>
      <c r="G42" s="2"/>
      <c r="H42" s="146" t="str">
        <f>IF($R42="", "", IFERROR(INDEX('Time &amp; Efficiency'!$CJ$9:$CJ$1470, MATCH(CONCATENATE($R42, " - ", 'Time &amp; Efficiency'!CQ$8), 'Time &amp; Efficiency'!CS$9:CS$1470, 0)), $O$7))</f>
        <v/>
      </c>
      <c r="I42" s="147" t="str">
        <f>IF($R42="", "", IFERROR(INDEX('Time &amp; Efficiency'!$CJ$9:$CJ$1470, MATCH(CONCATENATE($R42, " - ", 'Time &amp; Efficiency'!CR$8), 'Time &amp; Efficiency'!CT$9:CT$1470, 0)), $O$7))</f>
        <v/>
      </c>
      <c r="J42" s="2"/>
      <c r="M42" s="17" t="str">
        <f t="shared" si="6"/>
        <v/>
      </c>
      <c r="O42" s="118" t="str">
        <f t="shared" si="7"/>
        <v/>
      </c>
      <c r="Q42" s="131" t="str">
        <f t="shared" si="8"/>
        <v/>
      </c>
      <c r="R42" s="134" t="str">
        <f t="shared" si="9"/>
        <v/>
      </c>
      <c r="T42" s="17">
        <v>32</v>
      </c>
      <c r="U42" s="131" t="str">
        <f t="shared" si="10"/>
        <v/>
      </c>
      <c r="W42" s="137" t="str">
        <f t="shared" si="11"/>
        <v/>
      </c>
      <c r="Y42" s="6" t="str">
        <f t="shared" si="12"/>
        <v/>
      </c>
      <c r="Z42" s="54" t="str">
        <f t="shared" si="12"/>
        <v/>
      </c>
      <c r="AA42" s="54" t="str">
        <f t="shared" si="13"/>
        <v/>
      </c>
      <c r="AB42" s="54" t="str">
        <f t="shared" si="4"/>
        <v/>
      </c>
      <c r="AC42" s="7" t="str">
        <f t="shared" si="5"/>
        <v/>
      </c>
    </row>
    <row r="43" spans="1:29" x14ac:dyDescent="0.25">
      <c r="A43" s="2"/>
      <c r="B43" s="13"/>
      <c r="C43" s="123"/>
      <c r="D43" s="124"/>
      <c r="E43" s="125"/>
      <c r="F43" s="126"/>
      <c r="G43" s="2"/>
      <c r="H43" s="146" t="str">
        <f>IF($R43="", "", IFERROR(INDEX('Time &amp; Efficiency'!$CJ$9:$CJ$1470, MATCH(CONCATENATE($R43, " - ", 'Time &amp; Efficiency'!CQ$8), 'Time &amp; Efficiency'!CS$9:CS$1470, 0)), $O$7))</f>
        <v/>
      </c>
      <c r="I43" s="147" t="str">
        <f>IF($R43="", "", IFERROR(INDEX('Time &amp; Efficiency'!$CJ$9:$CJ$1470, MATCH(CONCATENATE($R43, " - ", 'Time &amp; Efficiency'!CR$8), 'Time &amp; Efficiency'!CT$9:CT$1470, 0)), $O$7))</f>
        <v/>
      </c>
      <c r="J43" s="2"/>
      <c r="M43" s="17" t="str">
        <f t="shared" si="6"/>
        <v/>
      </c>
      <c r="O43" s="118" t="str">
        <f t="shared" si="7"/>
        <v/>
      </c>
      <c r="Q43" s="131" t="str">
        <f t="shared" si="8"/>
        <v/>
      </c>
      <c r="R43" s="134" t="str">
        <f t="shared" si="9"/>
        <v/>
      </c>
      <c r="T43" s="17">
        <v>33</v>
      </c>
      <c r="U43" s="131" t="str">
        <f t="shared" si="10"/>
        <v/>
      </c>
      <c r="W43" s="137" t="str">
        <f t="shared" si="11"/>
        <v/>
      </c>
      <c r="Y43" s="6" t="str">
        <f t="shared" si="12"/>
        <v/>
      </c>
      <c r="Z43" s="54" t="str">
        <f t="shared" si="12"/>
        <v/>
      </c>
      <c r="AA43" s="54" t="str">
        <f t="shared" si="13"/>
        <v/>
      </c>
      <c r="AB43" s="54" t="str">
        <f t="shared" si="4"/>
        <v/>
      </c>
      <c r="AC43" s="7" t="str">
        <f t="shared" si="5"/>
        <v/>
      </c>
    </row>
    <row r="44" spans="1:29" x14ac:dyDescent="0.25">
      <c r="A44" s="2"/>
      <c r="B44" s="13"/>
      <c r="C44" s="123"/>
      <c r="D44" s="124"/>
      <c r="E44" s="125"/>
      <c r="F44" s="126"/>
      <c r="G44" s="2"/>
      <c r="H44" s="146" t="str">
        <f>IF($R44="", "", IFERROR(INDEX('Time &amp; Efficiency'!$CJ$9:$CJ$1470, MATCH(CONCATENATE($R44, " - ", 'Time &amp; Efficiency'!CQ$8), 'Time &amp; Efficiency'!CS$9:CS$1470, 0)), $O$7))</f>
        <v/>
      </c>
      <c r="I44" s="147" t="str">
        <f>IF($R44="", "", IFERROR(INDEX('Time &amp; Efficiency'!$CJ$9:$CJ$1470, MATCH(CONCATENATE($R44, " - ", 'Time &amp; Efficiency'!CR$8), 'Time &amp; Efficiency'!CT$9:CT$1470, 0)), $O$7))</f>
        <v/>
      </c>
      <c r="J44" s="2"/>
      <c r="M44" s="17" t="str">
        <f t="shared" si="6"/>
        <v/>
      </c>
      <c r="O44" s="118" t="str">
        <f t="shared" si="7"/>
        <v/>
      </c>
      <c r="Q44" s="131" t="str">
        <f t="shared" si="8"/>
        <v/>
      </c>
      <c r="R44" s="134" t="str">
        <f t="shared" si="9"/>
        <v/>
      </c>
      <c r="T44" s="17">
        <v>34</v>
      </c>
      <c r="U44" s="131" t="str">
        <f t="shared" si="10"/>
        <v/>
      </c>
      <c r="W44" s="137" t="str">
        <f t="shared" si="11"/>
        <v/>
      </c>
      <c r="Y44" s="6" t="str">
        <f t="shared" si="12"/>
        <v/>
      </c>
      <c r="Z44" s="54" t="str">
        <f t="shared" si="12"/>
        <v/>
      </c>
      <c r="AA44" s="54" t="str">
        <f t="shared" si="13"/>
        <v/>
      </c>
      <c r="AB44" s="54" t="str">
        <f t="shared" si="4"/>
        <v/>
      </c>
      <c r="AC44" s="7" t="str">
        <f t="shared" si="5"/>
        <v/>
      </c>
    </row>
    <row r="45" spans="1:29" x14ac:dyDescent="0.25">
      <c r="A45" s="2"/>
      <c r="B45" s="13"/>
      <c r="C45" s="123"/>
      <c r="D45" s="124"/>
      <c r="E45" s="125"/>
      <c r="F45" s="126"/>
      <c r="G45" s="2"/>
      <c r="H45" s="146" t="str">
        <f>IF($R45="", "", IFERROR(INDEX('Time &amp; Efficiency'!$CJ$9:$CJ$1470, MATCH(CONCATENATE($R45, " - ", 'Time &amp; Efficiency'!CQ$8), 'Time &amp; Efficiency'!CS$9:CS$1470, 0)), $O$7))</f>
        <v/>
      </c>
      <c r="I45" s="147" t="str">
        <f>IF($R45="", "", IFERROR(INDEX('Time &amp; Efficiency'!$CJ$9:$CJ$1470, MATCH(CONCATENATE($R45, " - ", 'Time &amp; Efficiency'!CR$8), 'Time &amp; Efficiency'!CT$9:CT$1470, 0)), $O$7))</f>
        <v/>
      </c>
      <c r="J45" s="2"/>
      <c r="M45" s="17" t="str">
        <f t="shared" si="6"/>
        <v/>
      </c>
      <c r="O45" s="118" t="str">
        <f t="shared" si="7"/>
        <v/>
      </c>
      <c r="Q45" s="131" t="str">
        <f t="shared" si="8"/>
        <v/>
      </c>
      <c r="R45" s="134" t="str">
        <f t="shared" si="9"/>
        <v/>
      </c>
      <c r="T45" s="17">
        <v>35</v>
      </c>
      <c r="U45" s="131" t="str">
        <f t="shared" si="10"/>
        <v/>
      </c>
      <c r="W45" s="137" t="str">
        <f t="shared" si="11"/>
        <v/>
      </c>
      <c r="Y45" s="6" t="str">
        <f t="shared" si="12"/>
        <v/>
      </c>
      <c r="Z45" s="54" t="str">
        <f t="shared" si="12"/>
        <v/>
      </c>
      <c r="AA45" s="54" t="str">
        <f t="shared" si="13"/>
        <v/>
      </c>
      <c r="AB45" s="54" t="str">
        <f t="shared" si="4"/>
        <v/>
      </c>
      <c r="AC45" s="7" t="str">
        <f t="shared" si="5"/>
        <v/>
      </c>
    </row>
    <row r="46" spans="1:29" x14ac:dyDescent="0.25">
      <c r="A46" s="2"/>
      <c r="B46" s="13"/>
      <c r="C46" s="123"/>
      <c r="D46" s="124"/>
      <c r="E46" s="125"/>
      <c r="F46" s="126"/>
      <c r="G46" s="2"/>
      <c r="H46" s="146" t="str">
        <f>IF($R46="", "", IFERROR(INDEX('Time &amp; Efficiency'!$CJ$9:$CJ$1470, MATCH(CONCATENATE($R46, " - ", 'Time &amp; Efficiency'!CQ$8), 'Time &amp; Efficiency'!CS$9:CS$1470, 0)), $O$7))</f>
        <v/>
      </c>
      <c r="I46" s="147" t="str">
        <f>IF($R46="", "", IFERROR(INDEX('Time &amp; Efficiency'!$CJ$9:$CJ$1470, MATCH(CONCATENATE($R46, " - ", 'Time &amp; Efficiency'!CR$8), 'Time &amp; Efficiency'!CT$9:CT$1470, 0)), $O$7))</f>
        <v/>
      </c>
      <c r="J46" s="2"/>
      <c r="M46" s="17" t="str">
        <f t="shared" si="6"/>
        <v/>
      </c>
      <c r="O46" s="118" t="str">
        <f t="shared" si="7"/>
        <v/>
      </c>
      <c r="Q46" s="131" t="str">
        <f t="shared" si="8"/>
        <v/>
      </c>
      <c r="R46" s="134" t="str">
        <f t="shared" si="9"/>
        <v/>
      </c>
      <c r="T46" s="17">
        <v>36</v>
      </c>
      <c r="U46" s="131" t="str">
        <f t="shared" si="10"/>
        <v/>
      </c>
      <c r="W46" s="137" t="str">
        <f t="shared" si="11"/>
        <v/>
      </c>
      <c r="Y46" s="6" t="str">
        <f t="shared" si="12"/>
        <v/>
      </c>
      <c r="Z46" s="54" t="str">
        <f t="shared" si="12"/>
        <v/>
      </c>
      <c r="AA46" s="54" t="str">
        <f t="shared" si="13"/>
        <v/>
      </c>
      <c r="AB46" s="54" t="str">
        <f t="shared" si="4"/>
        <v/>
      </c>
      <c r="AC46" s="7" t="str">
        <f t="shared" si="5"/>
        <v/>
      </c>
    </row>
    <row r="47" spans="1:29" x14ac:dyDescent="0.25">
      <c r="A47" s="2"/>
      <c r="B47" s="13"/>
      <c r="C47" s="123"/>
      <c r="D47" s="124"/>
      <c r="E47" s="125"/>
      <c r="F47" s="126"/>
      <c r="G47" s="2"/>
      <c r="H47" s="146" t="str">
        <f>IF($R47="", "", IFERROR(INDEX('Time &amp; Efficiency'!$CJ$9:$CJ$1470, MATCH(CONCATENATE($R47, " - ", 'Time &amp; Efficiency'!CQ$8), 'Time &amp; Efficiency'!CS$9:CS$1470, 0)), $O$7))</f>
        <v/>
      </c>
      <c r="I47" s="147" t="str">
        <f>IF($R47="", "", IFERROR(INDEX('Time &amp; Efficiency'!$CJ$9:$CJ$1470, MATCH(CONCATENATE($R47, " - ", 'Time &amp; Efficiency'!CR$8), 'Time &amp; Efficiency'!CT$9:CT$1470, 0)), $O$7))</f>
        <v/>
      </c>
      <c r="J47" s="2"/>
      <c r="M47" s="17" t="str">
        <f t="shared" si="6"/>
        <v/>
      </c>
      <c r="O47" s="118" t="str">
        <f t="shared" si="7"/>
        <v/>
      </c>
      <c r="Q47" s="131" t="str">
        <f t="shared" si="8"/>
        <v/>
      </c>
      <c r="R47" s="134" t="str">
        <f t="shared" si="9"/>
        <v/>
      </c>
      <c r="T47" s="17">
        <v>37</v>
      </c>
      <c r="U47" s="131" t="str">
        <f t="shared" si="10"/>
        <v/>
      </c>
      <c r="W47" s="137" t="str">
        <f t="shared" si="11"/>
        <v/>
      </c>
      <c r="Y47" s="6" t="str">
        <f t="shared" si="12"/>
        <v/>
      </c>
      <c r="Z47" s="54" t="str">
        <f t="shared" si="12"/>
        <v/>
      </c>
      <c r="AA47" s="54" t="str">
        <f t="shared" si="13"/>
        <v/>
      </c>
      <c r="AB47" s="54" t="str">
        <f t="shared" si="4"/>
        <v/>
      </c>
      <c r="AC47" s="7" t="str">
        <f t="shared" si="5"/>
        <v/>
      </c>
    </row>
    <row r="48" spans="1:29" x14ac:dyDescent="0.25">
      <c r="A48" s="2"/>
      <c r="B48" s="13"/>
      <c r="C48" s="123"/>
      <c r="D48" s="124"/>
      <c r="E48" s="125"/>
      <c r="F48" s="126"/>
      <c r="G48" s="2"/>
      <c r="H48" s="146" t="str">
        <f>IF($R48="", "", IFERROR(INDEX('Time &amp; Efficiency'!$CJ$9:$CJ$1470, MATCH(CONCATENATE($R48, " - ", 'Time &amp; Efficiency'!CQ$8), 'Time &amp; Efficiency'!CS$9:CS$1470, 0)), $O$7))</f>
        <v/>
      </c>
      <c r="I48" s="147" t="str">
        <f>IF($R48="", "", IFERROR(INDEX('Time &amp; Efficiency'!$CJ$9:$CJ$1470, MATCH(CONCATENATE($R48, " - ", 'Time &amp; Efficiency'!CR$8), 'Time &amp; Efficiency'!CT$9:CT$1470, 0)), $O$7))</f>
        <v/>
      </c>
      <c r="J48" s="2"/>
      <c r="M48" s="17" t="str">
        <f t="shared" si="6"/>
        <v/>
      </c>
      <c r="O48" s="118" t="str">
        <f t="shared" si="7"/>
        <v/>
      </c>
      <c r="Q48" s="131" t="str">
        <f t="shared" si="8"/>
        <v/>
      </c>
      <c r="R48" s="134" t="str">
        <f t="shared" si="9"/>
        <v/>
      </c>
      <c r="T48" s="17">
        <v>38</v>
      </c>
      <c r="U48" s="131" t="str">
        <f t="shared" si="10"/>
        <v/>
      </c>
      <c r="W48" s="137" t="str">
        <f t="shared" si="11"/>
        <v/>
      </c>
      <c r="Y48" s="6" t="str">
        <f t="shared" si="12"/>
        <v/>
      </c>
      <c r="Z48" s="54" t="str">
        <f t="shared" si="12"/>
        <v/>
      </c>
      <c r="AA48" s="54" t="str">
        <f t="shared" si="13"/>
        <v/>
      </c>
      <c r="AB48" s="54" t="str">
        <f t="shared" si="4"/>
        <v/>
      </c>
      <c r="AC48" s="7" t="str">
        <f t="shared" si="5"/>
        <v/>
      </c>
    </row>
    <row r="49" spans="1:29" x14ac:dyDescent="0.25">
      <c r="A49" s="2"/>
      <c r="B49" s="13"/>
      <c r="C49" s="123"/>
      <c r="D49" s="124"/>
      <c r="E49" s="125"/>
      <c r="F49" s="126"/>
      <c r="G49" s="2"/>
      <c r="H49" s="146" t="str">
        <f>IF($R49="", "", IFERROR(INDEX('Time &amp; Efficiency'!$CJ$9:$CJ$1470, MATCH(CONCATENATE($R49, " - ", 'Time &amp; Efficiency'!CQ$8), 'Time &amp; Efficiency'!CS$9:CS$1470, 0)), $O$7))</f>
        <v/>
      </c>
      <c r="I49" s="147" t="str">
        <f>IF($R49="", "", IFERROR(INDEX('Time &amp; Efficiency'!$CJ$9:$CJ$1470, MATCH(CONCATENATE($R49, " - ", 'Time &amp; Efficiency'!CR$8), 'Time &amp; Efficiency'!CT$9:CT$1470, 0)), $O$7))</f>
        <v/>
      </c>
      <c r="J49" s="2"/>
      <c r="M49" s="17" t="str">
        <f t="shared" si="6"/>
        <v/>
      </c>
      <c r="O49" s="118" t="str">
        <f t="shared" si="7"/>
        <v/>
      </c>
      <c r="Q49" s="131" t="str">
        <f t="shared" si="8"/>
        <v/>
      </c>
      <c r="R49" s="134" t="str">
        <f t="shared" si="9"/>
        <v/>
      </c>
      <c r="T49" s="17">
        <v>39</v>
      </c>
      <c r="U49" s="131" t="str">
        <f t="shared" si="10"/>
        <v/>
      </c>
      <c r="W49" s="137" t="str">
        <f t="shared" si="11"/>
        <v/>
      </c>
      <c r="Y49" s="6" t="str">
        <f t="shared" si="12"/>
        <v/>
      </c>
      <c r="Z49" s="54" t="str">
        <f t="shared" si="12"/>
        <v/>
      </c>
      <c r="AA49" s="54" t="str">
        <f t="shared" si="13"/>
        <v/>
      </c>
      <c r="AB49" s="54" t="str">
        <f t="shared" si="4"/>
        <v/>
      </c>
      <c r="AC49" s="7" t="str">
        <f t="shared" si="5"/>
        <v/>
      </c>
    </row>
    <row r="50" spans="1:29" x14ac:dyDescent="0.25">
      <c r="A50" s="2"/>
      <c r="B50" s="13"/>
      <c r="C50" s="123"/>
      <c r="D50" s="124"/>
      <c r="E50" s="125"/>
      <c r="F50" s="126"/>
      <c r="G50" s="2"/>
      <c r="H50" s="146" t="str">
        <f>IF($R50="", "", IFERROR(INDEX('Time &amp; Efficiency'!$CJ$9:$CJ$1470, MATCH(CONCATENATE($R50, " - ", 'Time &amp; Efficiency'!CQ$8), 'Time &amp; Efficiency'!CS$9:CS$1470, 0)), $O$7))</f>
        <v/>
      </c>
      <c r="I50" s="147" t="str">
        <f>IF($R50="", "", IFERROR(INDEX('Time &amp; Efficiency'!$CJ$9:$CJ$1470, MATCH(CONCATENATE($R50, " - ", 'Time &amp; Efficiency'!CR$8), 'Time &amp; Efficiency'!CT$9:CT$1470, 0)), $O$7))</f>
        <v/>
      </c>
      <c r="J50" s="2"/>
      <c r="M50" s="17" t="str">
        <f t="shared" si="6"/>
        <v/>
      </c>
      <c r="O50" s="118" t="str">
        <f t="shared" si="7"/>
        <v/>
      </c>
      <c r="Q50" s="131" t="str">
        <f t="shared" si="8"/>
        <v/>
      </c>
      <c r="R50" s="134" t="str">
        <f t="shared" si="9"/>
        <v/>
      </c>
      <c r="T50" s="17">
        <v>40</v>
      </c>
      <c r="U50" s="131" t="str">
        <f t="shared" si="10"/>
        <v/>
      </c>
      <c r="W50" s="137" t="str">
        <f t="shared" si="11"/>
        <v/>
      </c>
      <c r="Y50" s="6" t="str">
        <f t="shared" si="12"/>
        <v/>
      </c>
      <c r="Z50" s="54" t="str">
        <f t="shared" si="12"/>
        <v/>
      </c>
      <c r="AA50" s="54" t="str">
        <f t="shared" si="13"/>
        <v/>
      </c>
      <c r="AB50" s="54" t="str">
        <f t="shared" si="4"/>
        <v/>
      </c>
      <c r="AC50" s="7" t="str">
        <f t="shared" si="5"/>
        <v/>
      </c>
    </row>
    <row r="51" spans="1:29" x14ac:dyDescent="0.25">
      <c r="A51" s="2"/>
      <c r="B51" s="13"/>
      <c r="C51" s="123"/>
      <c r="D51" s="124"/>
      <c r="E51" s="125"/>
      <c r="F51" s="126"/>
      <c r="G51" s="2"/>
      <c r="H51" s="146" t="str">
        <f>IF($R51="", "", IFERROR(INDEX('Time &amp; Efficiency'!$CJ$9:$CJ$1470, MATCH(CONCATENATE($R51, " - ", 'Time &amp; Efficiency'!CQ$8), 'Time &amp; Efficiency'!CS$9:CS$1470, 0)), $O$7))</f>
        <v/>
      </c>
      <c r="I51" s="147" t="str">
        <f>IF($R51="", "", IFERROR(INDEX('Time &amp; Efficiency'!$CJ$9:$CJ$1470, MATCH(CONCATENATE($R51, " - ", 'Time &amp; Efficiency'!CR$8), 'Time &amp; Efficiency'!CT$9:CT$1470, 0)), $O$7))</f>
        <v/>
      </c>
      <c r="J51" s="2"/>
      <c r="M51" s="17" t="str">
        <f t="shared" si="6"/>
        <v/>
      </c>
      <c r="O51" s="118" t="str">
        <f t="shared" si="7"/>
        <v/>
      </c>
      <c r="Q51" s="131" t="str">
        <f t="shared" si="8"/>
        <v/>
      </c>
      <c r="R51" s="134" t="str">
        <f t="shared" si="9"/>
        <v/>
      </c>
      <c r="T51" s="17">
        <v>41</v>
      </c>
      <c r="U51" s="131" t="str">
        <f t="shared" si="10"/>
        <v/>
      </c>
      <c r="W51" s="137" t="str">
        <f t="shared" si="11"/>
        <v/>
      </c>
      <c r="Y51" s="6" t="str">
        <f t="shared" si="12"/>
        <v/>
      </c>
      <c r="Z51" s="54" t="str">
        <f t="shared" si="12"/>
        <v/>
      </c>
      <c r="AA51" s="54" t="str">
        <f t="shared" si="13"/>
        <v/>
      </c>
      <c r="AB51" s="54" t="str">
        <f t="shared" si="4"/>
        <v/>
      </c>
      <c r="AC51" s="7" t="str">
        <f t="shared" si="5"/>
        <v/>
      </c>
    </row>
    <row r="52" spans="1:29" x14ac:dyDescent="0.25">
      <c r="A52" s="2"/>
      <c r="B52" s="13"/>
      <c r="C52" s="123"/>
      <c r="D52" s="124"/>
      <c r="E52" s="125"/>
      <c r="F52" s="126"/>
      <c r="G52" s="2"/>
      <c r="H52" s="146" t="str">
        <f>IF($R52="", "", IFERROR(INDEX('Time &amp; Efficiency'!$CJ$9:$CJ$1470, MATCH(CONCATENATE($R52, " - ", 'Time &amp; Efficiency'!CQ$8), 'Time &amp; Efficiency'!CS$9:CS$1470, 0)), $O$7))</f>
        <v/>
      </c>
      <c r="I52" s="147" t="str">
        <f>IF($R52="", "", IFERROR(INDEX('Time &amp; Efficiency'!$CJ$9:$CJ$1470, MATCH(CONCATENATE($R52, " - ", 'Time &amp; Efficiency'!CR$8), 'Time &amp; Efficiency'!CT$9:CT$1470, 0)), $O$7))</f>
        <v/>
      </c>
      <c r="J52" s="2"/>
      <c r="M52" s="17" t="str">
        <f t="shared" si="6"/>
        <v/>
      </c>
      <c r="O52" s="118" t="str">
        <f t="shared" si="7"/>
        <v/>
      </c>
      <c r="Q52" s="131" t="str">
        <f t="shared" si="8"/>
        <v/>
      </c>
      <c r="R52" s="134" t="str">
        <f t="shared" si="9"/>
        <v/>
      </c>
      <c r="T52" s="17">
        <v>42</v>
      </c>
      <c r="U52" s="131" t="str">
        <f t="shared" si="10"/>
        <v/>
      </c>
      <c r="W52" s="137" t="str">
        <f t="shared" si="11"/>
        <v/>
      </c>
      <c r="Y52" s="6" t="str">
        <f t="shared" si="12"/>
        <v/>
      </c>
      <c r="Z52" s="54" t="str">
        <f t="shared" si="12"/>
        <v/>
      </c>
      <c r="AA52" s="54" t="str">
        <f t="shared" si="13"/>
        <v/>
      </c>
      <c r="AB52" s="54" t="str">
        <f t="shared" si="4"/>
        <v/>
      </c>
      <c r="AC52" s="7" t="str">
        <f t="shared" si="5"/>
        <v/>
      </c>
    </row>
    <row r="53" spans="1:29" x14ac:dyDescent="0.25">
      <c r="A53" s="2"/>
      <c r="B53" s="13"/>
      <c r="C53" s="123"/>
      <c r="D53" s="124"/>
      <c r="E53" s="125"/>
      <c r="F53" s="126"/>
      <c r="G53" s="2"/>
      <c r="H53" s="146" t="str">
        <f>IF($R53="", "", IFERROR(INDEX('Time &amp; Efficiency'!$CJ$9:$CJ$1470, MATCH(CONCATENATE($R53, " - ", 'Time &amp; Efficiency'!CQ$8), 'Time &amp; Efficiency'!CS$9:CS$1470, 0)), $O$7))</f>
        <v/>
      </c>
      <c r="I53" s="147" t="str">
        <f>IF($R53="", "", IFERROR(INDEX('Time &amp; Efficiency'!$CJ$9:$CJ$1470, MATCH(CONCATENATE($R53, " - ", 'Time &amp; Efficiency'!CR$8), 'Time &amp; Efficiency'!CT$9:CT$1470, 0)), $O$7))</f>
        <v/>
      </c>
      <c r="J53" s="2"/>
      <c r="M53" s="17" t="str">
        <f t="shared" si="6"/>
        <v/>
      </c>
      <c r="O53" s="118" t="str">
        <f t="shared" si="7"/>
        <v/>
      </c>
      <c r="Q53" s="131" t="str">
        <f t="shared" si="8"/>
        <v/>
      </c>
      <c r="R53" s="134" t="str">
        <f t="shared" si="9"/>
        <v/>
      </c>
      <c r="T53" s="17">
        <v>43</v>
      </c>
      <c r="U53" s="131" t="str">
        <f t="shared" si="10"/>
        <v/>
      </c>
      <c r="W53" s="137" t="str">
        <f t="shared" si="11"/>
        <v/>
      </c>
      <c r="Y53" s="6" t="str">
        <f t="shared" si="12"/>
        <v/>
      </c>
      <c r="Z53" s="54" t="str">
        <f t="shared" si="12"/>
        <v/>
      </c>
      <c r="AA53" s="54" t="str">
        <f t="shared" si="13"/>
        <v/>
      </c>
      <c r="AB53" s="54" t="str">
        <f t="shared" si="4"/>
        <v/>
      </c>
      <c r="AC53" s="7" t="str">
        <f t="shared" si="5"/>
        <v/>
      </c>
    </row>
    <row r="54" spans="1:29" x14ac:dyDescent="0.25">
      <c r="A54" s="2"/>
      <c r="B54" s="13"/>
      <c r="C54" s="123"/>
      <c r="D54" s="124"/>
      <c r="E54" s="125"/>
      <c r="F54" s="126"/>
      <c r="G54" s="2"/>
      <c r="H54" s="146" t="str">
        <f>IF($R54="", "", IFERROR(INDEX('Time &amp; Efficiency'!$CJ$9:$CJ$1470, MATCH(CONCATENATE($R54, " - ", 'Time &amp; Efficiency'!CQ$8), 'Time &amp; Efficiency'!CS$9:CS$1470, 0)), $O$7))</f>
        <v/>
      </c>
      <c r="I54" s="147" t="str">
        <f>IF($R54="", "", IFERROR(INDEX('Time &amp; Efficiency'!$CJ$9:$CJ$1470, MATCH(CONCATENATE($R54, " - ", 'Time &amp; Efficiency'!CR$8), 'Time &amp; Efficiency'!CT$9:CT$1470, 0)), $O$7))</f>
        <v/>
      </c>
      <c r="J54" s="2"/>
      <c r="M54" s="17" t="str">
        <f t="shared" si="6"/>
        <v/>
      </c>
      <c r="O54" s="118" t="str">
        <f t="shared" si="7"/>
        <v/>
      </c>
      <c r="Q54" s="131" t="str">
        <f t="shared" si="8"/>
        <v/>
      </c>
      <c r="R54" s="134" t="str">
        <f t="shared" si="9"/>
        <v/>
      </c>
      <c r="T54" s="17">
        <v>44</v>
      </c>
      <c r="U54" s="131" t="str">
        <f t="shared" si="10"/>
        <v/>
      </c>
      <c r="W54" s="137" t="str">
        <f t="shared" si="11"/>
        <v/>
      </c>
      <c r="Y54" s="6" t="str">
        <f t="shared" si="12"/>
        <v/>
      </c>
      <c r="Z54" s="54" t="str">
        <f t="shared" si="12"/>
        <v/>
      </c>
      <c r="AA54" s="54" t="str">
        <f t="shared" si="13"/>
        <v/>
      </c>
      <c r="AB54" s="54" t="str">
        <f t="shared" si="4"/>
        <v/>
      </c>
      <c r="AC54" s="7" t="str">
        <f t="shared" si="5"/>
        <v/>
      </c>
    </row>
    <row r="55" spans="1:29" x14ac:dyDescent="0.25">
      <c r="A55" s="2"/>
      <c r="B55" s="13"/>
      <c r="C55" s="123"/>
      <c r="D55" s="124"/>
      <c r="E55" s="125"/>
      <c r="F55" s="126"/>
      <c r="G55" s="2"/>
      <c r="H55" s="146" t="str">
        <f>IF($R55="", "", IFERROR(INDEX('Time &amp; Efficiency'!$CJ$9:$CJ$1470, MATCH(CONCATENATE($R55, " - ", 'Time &amp; Efficiency'!CQ$8), 'Time &amp; Efficiency'!CS$9:CS$1470, 0)), $O$7))</f>
        <v/>
      </c>
      <c r="I55" s="147" t="str">
        <f>IF($R55="", "", IFERROR(INDEX('Time &amp; Efficiency'!$CJ$9:$CJ$1470, MATCH(CONCATENATE($R55, " - ", 'Time &amp; Efficiency'!CR$8), 'Time &amp; Efficiency'!CT$9:CT$1470, 0)), $O$7))</f>
        <v/>
      </c>
      <c r="J55" s="2"/>
      <c r="M55" s="17" t="str">
        <f t="shared" si="6"/>
        <v/>
      </c>
      <c r="O55" s="118" t="str">
        <f t="shared" si="7"/>
        <v/>
      </c>
      <c r="Q55" s="131" t="str">
        <f t="shared" si="8"/>
        <v/>
      </c>
      <c r="R55" s="134" t="str">
        <f t="shared" si="9"/>
        <v/>
      </c>
      <c r="T55" s="17">
        <v>45</v>
      </c>
      <c r="U55" s="131" t="str">
        <f t="shared" si="10"/>
        <v/>
      </c>
      <c r="W55" s="137" t="str">
        <f t="shared" si="11"/>
        <v/>
      </c>
      <c r="Y55" s="6" t="str">
        <f t="shared" si="12"/>
        <v/>
      </c>
      <c r="Z55" s="54" t="str">
        <f t="shared" si="12"/>
        <v/>
      </c>
      <c r="AA55" s="54" t="str">
        <f t="shared" si="13"/>
        <v/>
      </c>
      <c r="AB55" s="54" t="str">
        <f t="shared" si="4"/>
        <v/>
      </c>
      <c r="AC55" s="7" t="str">
        <f t="shared" si="5"/>
        <v/>
      </c>
    </row>
    <row r="56" spans="1:29" x14ac:dyDescent="0.25">
      <c r="A56" s="2"/>
      <c r="B56" s="13"/>
      <c r="C56" s="123"/>
      <c r="D56" s="124"/>
      <c r="E56" s="125"/>
      <c r="F56" s="126"/>
      <c r="G56" s="2"/>
      <c r="H56" s="146" t="str">
        <f>IF($R56="", "", IFERROR(INDEX('Time &amp; Efficiency'!$CJ$9:$CJ$1470, MATCH(CONCATENATE($R56, " - ", 'Time &amp; Efficiency'!CQ$8), 'Time &amp; Efficiency'!CS$9:CS$1470, 0)), $O$7))</f>
        <v/>
      </c>
      <c r="I56" s="147" t="str">
        <f>IF($R56="", "", IFERROR(INDEX('Time &amp; Efficiency'!$CJ$9:$CJ$1470, MATCH(CONCATENATE($R56, " - ", 'Time &amp; Efficiency'!CR$8), 'Time &amp; Efficiency'!CT$9:CT$1470, 0)), $O$7))</f>
        <v/>
      </c>
      <c r="J56" s="2"/>
      <c r="M56" s="17" t="str">
        <f t="shared" si="6"/>
        <v/>
      </c>
      <c r="O56" s="118" t="str">
        <f t="shared" si="7"/>
        <v/>
      </c>
      <c r="Q56" s="131" t="str">
        <f t="shared" si="8"/>
        <v/>
      </c>
      <c r="R56" s="134" t="str">
        <f t="shared" si="9"/>
        <v/>
      </c>
      <c r="T56" s="17">
        <v>46</v>
      </c>
      <c r="U56" s="131" t="str">
        <f t="shared" si="10"/>
        <v/>
      </c>
      <c r="W56" s="137" t="str">
        <f t="shared" si="11"/>
        <v/>
      </c>
      <c r="Y56" s="6" t="str">
        <f t="shared" si="12"/>
        <v/>
      </c>
      <c r="Z56" s="54" t="str">
        <f t="shared" si="12"/>
        <v/>
      </c>
      <c r="AA56" s="54" t="str">
        <f t="shared" si="13"/>
        <v/>
      </c>
      <c r="AB56" s="54" t="str">
        <f t="shared" si="4"/>
        <v/>
      </c>
      <c r="AC56" s="7" t="str">
        <f t="shared" si="5"/>
        <v/>
      </c>
    </row>
    <row r="57" spans="1:29" x14ac:dyDescent="0.25">
      <c r="A57" s="2"/>
      <c r="B57" s="13"/>
      <c r="C57" s="123"/>
      <c r="D57" s="124"/>
      <c r="E57" s="125"/>
      <c r="F57" s="126"/>
      <c r="G57" s="2"/>
      <c r="H57" s="146" t="str">
        <f>IF($R57="", "", IFERROR(INDEX('Time &amp; Efficiency'!$CJ$9:$CJ$1470, MATCH(CONCATENATE($R57, " - ", 'Time &amp; Efficiency'!CQ$8), 'Time &amp; Efficiency'!CS$9:CS$1470, 0)), $O$7))</f>
        <v/>
      </c>
      <c r="I57" s="147" t="str">
        <f>IF($R57="", "", IFERROR(INDEX('Time &amp; Efficiency'!$CJ$9:$CJ$1470, MATCH(CONCATENATE($R57, " - ", 'Time &amp; Efficiency'!CR$8), 'Time &amp; Efficiency'!CT$9:CT$1470, 0)), $O$7))</f>
        <v/>
      </c>
      <c r="J57" s="2"/>
      <c r="M57" s="17" t="str">
        <f t="shared" si="6"/>
        <v/>
      </c>
      <c r="O57" s="118" t="str">
        <f t="shared" si="7"/>
        <v/>
      </c>
      <c r="Q57" s="131" t="str">
        <f t="shared" si="8"/>
        <v/>
      </c>
      <c r="R57" s="134" t="str">
        <f t="shared" si="9"/>
        <v/>
      </c>
      <c r="T57" s="17">
        <v>47</v>
      </c>
      <c r="U57" s="131" t="str">
        <f t="shared" si="10"/>
        <v/>
      </c>
      <c r="W57" s="137" t="str">
        <f t="shared" si="11"/>
        <v/>
      </c>
      <c r="Y57" s="6" t="str">
        <f t="shared" si="12"/>
        <v/>
      </c>
      <c r="Z57" s="54" t="str">
        <f t="shared" si="12"/>
        <v/>
      </c>
      <c r="AA57" s="54" t="str">
        <f t="shared" si="13"/>
        <v/>
      </c>
      <c r="AB57" s="54" t="str">
        <f t="shared" si="4"/>
        <v/>
      </c>
      <c r="AC57" s="7" t="str">
        <f t="shared" si="5"/>
        <v/>
      </c>
    </row>
    <row r="58" spans="1:29" x14ac:dyDescent="0.25">
      <c r="A58" s="2"/>
      <c r="B58" s="13"/>
      <c r="C58" s="123"/>
      <c r="D58" s="124"/>
      <c r="E58" s="125"/>
      <c r="F58" s="126"/>
      <c r="G58" s="2"/>
      <c r="H58" s="146" t="str">
        <f>IF($R58="", "", IFERROR(INDEX('Time &amp; Efficiency'!$CJ$9:$CJ$1470, MATCH(CONCATENATE($R58, " - ", 'Time &amp; Efficiency'!CQ$8), 'Time &amp; Efficiency'!CS$9:CS$1470, 0)), $O$7))</f>
        <v/>
      </c>
      <c r="I58" s="147" t="str">
        <f>IF($R58="", "", IFERROR(INDEX('Time &amp; Efficiency'!$CJ$9:$CJ$1470, MATCH(CONCATENATE($R58, " - ", 'Time &amp; Efficiency'!CR$8), 'Time &amp; Efficiency'!CT$9:CT$1470, 0)), $O$7))</f>
        <v/>
      </c>
      <c r="J58" s="2"/>
      <c r="M58" s="17" t="str">
        <f t="shared" si="6"/>
        <v/>
      </c>
      <c r="O58" s="118" t="str">
        <f t="shared" si="7"/>
        <v/>
      </c>
      <c r="Q58" s="131" t="str">
        <f t="shared" si="8"/>
        <v/>
      </c>
      <c r="R58" s="134" t="str">
        <f t="shared" si="9"/>
        <v/>
      </c>
      <c r="T58" s="17">
        <v>48</v>
      </c>
      <c r="U58" s="131" t="str">
        <f t="shared" si="10"/>
        <v/>
      </c>
      <c r="W58" s="137" t="str">
        <f t="shared" si="11"/>
        <v/>
      </c>
      <c r="Y58" s="6" t="str">
        <f t="shared" si="12"/>
        <v/>
      </c>
      <c r="Z58" s="54" t="str">
        <f t="shared" si="12"/>
        <v/>
      </c>
      <c r="AA58" s="54" t="str">
        <f t="shared" si="13"/>
        <v/>
      </c>
      <c r="AB58" s="54" t="str">
        <f t="shared" si="4"/>
        <v/>
      </c>
      <c r="AC58" s="7" t="str">
        <f t="shared" si="5"/>
        <v/>
      </c>
    </row>
    <row r="59" spans="1:29" x14ac:dyDescent="0.25">
      <c r="A59" s="2"/>
      <c r="B59" s="13"/>
      <c r="C59" s="123"/>
      <c r="D59" s="124"/>
      <c r="E59" s="125"/>
      <c r="F59" s="126"/>
      <c r="G59" s="2"/>
      <c r="H59" s="146" t="str">
        <f>IF($R59="", "", IFERROR(INDEX('Time &amp; Efficiency'!$CJ$9:$CJ$1470, MATCH(CONCATENATE($R59, " - ", 'Time &amp; Efficiency'!CQ$8), 'Time &amp; Efficiency'!CS$9:CS$1470, 0)), $O$7))</f>
        <v/>
      </c>
      <c r="I59" s="147" t="str">
        <f>IF($R59="", "", IFERROR(INDEX('Time &amp; Efficiency'!$CJ$9:$CJ$1470, MATCH(CONCATENATE($R59, " - ", 'Time &amp; Efficiency'!CR$8), 'Time &amp; Efficiency'!CT$9:CT$1470, 0)), $O$7))</f>
        <v/>
      </c>
      <c r="J59" s="2"/>
      <c r="M59" s="17" t="str">
        <f t="shared" si="6"/>
        <v/>
      </c>
      <c r="O59" s="118" t="str">
        <f t="shared" si="7"/>
        <v/>
      </c>
      <c r="Q59" s="131" t="str">
        <f t="shared" si="8"/>
        <v/>
      </c>
      <c r="R59" s="134" t="str">
        <f t="shared" si="9"/>
        <v/>
      </c>
      <c r="T59" s="17">
        <v>49</v>
      </c>
      <c r="U59" s="131" t="str">
        <f t="shared" si="10"/>
        <v/>
      </c>
      <c r="W59" s="137" t="str">
        <f t="shared" si="11"/>
        <v/>
      </c>
      <c r="Y59" s="6" t="str">
        <f t="shared" si="12"/>
        <v/>
      </c>
      <c r="Z59" s="54" t="str">
        <f t="shared" si="12"/>
        <v/>
      </c>
      <c r="AA59" s="54" t="str">
        <f t="shared" si="13"/>
        <v/>
      </c>
      <c r="AB59" s="54" t="str">
        <f t="shared" si="4"/>
        <v/>
      </c>
      <c r="AC59" s="7" t="str">
        <f t="shared" si="5"/>
        <v/>
      </c>
    </row>
    <row r="60" spans="1:29" x14ac:dyDescent="0.25">
      <c r="A60" s="2"/>
      <c r="B60" s="13"/>
      <c r="C60" s="123"/>
      <c r="D60" s="124"/>
      <c r="E60" s="125"/>
      <c r="F60" s="126"/>
      <c r="G60" s="2"/>
      <c r="H60" s="146" t="str">
        <f>IF($R60="", "", IFERROR(INDEX('Time &amp; Efficiency'!$CJ$9:$CJ$1470, MATCH(CONCATENATE($R60, " - ", 'Time &amp; Efficiency'!CQ$8), 'Time &amp; Efficiency'!CS$9:CS$1470, 0)), $O$7))</f>
        <v/>
      </c>
      <c r="I60" s="147" t="str">
        <f>IF($R60="", "", IFERROR(INDEX('Time &amp; Efficiency'!$CJ$9:$CJ$1470, MATCH(CONCATENATE($R60, " - ", 'Time &amp; Efficiency'!CR$8), 'Time &amp; Efficiency'!CT$9:CT$1470, 0)), $O$7))</f>
        <v/>
      </c>
      <c r="J60" s="2"/>
      <c r="M60" s="17" t="str">
        <f t="shared" si="6"/>
        <v/>
      </c>
      <c r="O60" s="118" t="str">
        <f t="shared" si="7"/>
        <v/>
      </c>
      <c r="Q60" s="131" t="str">
        <f t="shared" si="8"/>
        <v/>
      </c>
      <c r="R60" s="134" t="str">
        <f t="shared" si="9"/>
        <v/>
      </c>
      <c r="T60" s="17">
        <v>50</v>
      </c>
      <c r="U60" s="131" t="str">
        <f t="shared" si="10"/>
        <v/>
      </c>
      <c r="W60" s="137" t="str">
        <f t="shared" si="11"/>
        <v/>
      </c>
      <c r="Y60" s="6" t="str">
        <f t="shared" si="12"/>
        <v/>
      </c>
      <c r="Z60" s="54" t="str">
        <f t="shared" si="12"/>
        <v/>
      </c>
      <c r="AA60" s="54" t="str">
        <f t="shared" si="13"/>
        <v/>
      </c>
      <c r="AB60" s="54" t="str">
        <f t="shared" si="4"/>
        <v/>
      </c>
      <c r="AC60" s="7" t="str">
        <f t="shared" si="5"/>
        <v/>
      </c>
    </row>
    <row r="61" spans="1:29" x14ac:dyDescent="0.25">
      <c r="A61" s="2"/>
      <c r="B61" s="13"/>
      <c r="C61" s="123"/>
      <c r="D61" s="124"/>
      <c r="E61" s="125"/>
      <c r="F61" s="126"/>
      <c r="G61" s="2"/>
      <c r="H61" s="146" t="str">
        <f>IF($R61="", "", IFERROR(INDEX('Time &amp; Efficiency'!$CJ$9:$CJ$1470, MATCH(CONCATENATE($R61, " - ", 'Time &amp; Efficiency'!CQ$8), 'Time &amp; Efficiency'!CS$9:CS$1470, 0)), $O$7))</f>
        <v/>
      </c>
      <c r="I61" s="147" t="str">
        <f>IF($R61="", "", IFERROR(INDEX('Time &amp; Efficiency'!$CJ$9:$CJ$1470, MATCH(CONCATENATE($R61, " - ", 'Time &amp; Efficiency'!CR$8), 'Time &amp; Efficiency'!CT$9:CT$1470, 0)), $O$7))</f>
        <v/>
      </c>
      <c r="J61" s="2"/>
      <c r="M61" s="17" t="str">
        <f t="shared" si="6"/>
        <v/>
      </c>
      <c r="O61" s="118" t="str">
        <f t="shared" si="7"/>
        <v/>
      </c>
      <c r="Q61" s="131" t="str">
        <f t="shared" si="8"/>
        <v/>
      </c>
      <c r="R61" s="134" t="str">
        <f t="shared" si="9"/>
        <v/>
      </c>
      <c r="T61" s="17">
        <v>51</v>
      </c>
      <c r="U61" s="131" t="str">
        <f t="shared" si="10"/>
        <v/>
      </c>
      <c r="W61" s="137" t="str">
        <f t="shared" si="11"/>
        <v/>
      </c>
      <c r="Y61" s="6" t="str">
        <f t="shared" si="12"/>
        <v/>
      </c>
      <c r="Z61" s="54" t="str">
        <f t="shared" si="12"/>
        <v/>
      </c>
      <c r="AA61" s="54" t="str">
        <f t="shared" si="13"/>
        <v/>
      </c>
      <c r="AB61" s="54" t="str">
        <f t="shared" si="4"/>
        <v/>
      </c>
      <c r="AC61" s="7" t="str">
        <f t="shared" si="5"/>
        <v/>
      </c>
    </row>
    <row r="62" spans="1:29" x14ac:dyDescent="0.25">
      <c r="A62" s="2"/>
      <c r="B62" s="13"/>
      <c r="C62" s="123"/>
      <c r="D62" s="124"/>
      <c r="E62" s="125"/>
      <c r="F62" s="126"/>
      <c r="G62" s="2"/>
      <c r="H62" s="146" t="str">
        <f>IF($R62="", "", IFERROR(INDEX('Time &amp; Efficiency'!$CJ$9:$CJ$1470, MATCH(CONCATENATE($R62, " - ", 'Time &amp; Efficiency'!CQ$8), 'Time &amp; Efficiency'!CS$9:CS$1470, 0)), $O$7))</f>
        <v/>
      </c>
      <c r="I62" s="147" t="str">
        <f>IF($R62="", "", IFERROR(INDEX('Time &amp; Efficiency'!$CJ$9:$CJ$1470, MATCH(CONCATENATE($R62, " - ", 'Time &amp; Efficiency'!CR$8), 'Time &amp; Efficiency'!CT$9:CT$1470, 0)), $O$7))</f>
        <v/>
      </c>
      <c r="J62" s="2"/>
      <c r="M62" s="17" t="str">
        <f t="shared" si="6"/>
        <v/>
      </c>
      <c r="O62" s="118" t="str">
        <f t="shared" si="7"/>
        <v/>
      </c>
      <c r="Q62" s="131" t="str">
        <f t="shared" si="8"/>
        <v/>
      </c>
      <c r="R62" s="134" t="str">
        <f t="shared" si="9"/>
        <v/>
      </c>
      <c r="T62" s="17">
        <v>52</v>
      </c>
      <c r="U62" s="131" t="str">
        <f t="shared" si="10"/>
        <v/>
      </c>
      <c r="W62" s="137" t="str">
        <f t="shared" si="11"/>
        <v/>
      </c>
      <c r="Y62" s="6" t="str">
        <f t="shared" si="12"/>
        <v/>
      </c>
      <c r="Z62" s="54" t="str">
        <f t="shared" si="12"/>
        <v/>
      </c>
      <c r="AA62" s="54" t="str">
        <f t="shared" si="13"/>
        <v/>
      </c>
      <c r="AB62" s="54" t="str">
        <f t="shared" si="4"/>
        <v/>
      </c>
      <c r="AC62" s="7" t="str">
        <f t="shared" si="5"/>
        <v/>
      </c>
    </row>
    <row r="63" spans="1:29" x14ac:dyDescent="0.25">
      <c r="A63" s="2"/>
      <c r="B63" s="13"/>
      <c r="C63" s="123"/>
      <c r="D63" s="124"/>
      <c r="E63" s="125"/>
      <c r="F63" s="126"/>
      <c r="G63" s="2"/>
      <c r="H63" s="146" t="str">
        <f>IF($R63="", "", IFERROR(INDEX('Time &amp; Efficiency'!$CJ$9:$CJ$1470, MATCH(CONCATENATE($R63, " - ", 'Time &amp; Efficiency'!CQ$8), 'Time &amp; Efficiency'!CS$9:CS$1470, 0)), $O$7))</f>
        <v/>
      </c>
      <c r="I63" s="147" t="str">
        <f>IF($R63="", "", IFERROR(INDEX('Time &amp; Efficiency'!$CJ$9:$CJ$1470, MATCH(CONCATENATE($R63, " - ", 'Time &amp; Efficiency'!CR$8), 'Time &amp; Efficiency'!CT$9:CT$1470, 0)), $O$7))</f>
        <v/>
      </c>
      <c r="J63" s="2"/>
      <c r="M63" s="17" t="str">
        <f t="shared" si="6"/>
        <v/>
      </c>
      <c r="O63" s="118" t="str">
        <f t="shared" si="7"/>
        <v/>
      </c>
      <c r="Q63" s="131" t="str">
        <f t="shared" si="8"/>
        <v/>
      </c>
      <c r="R63" s="134" t="str">
        <f t="shared" si="9"/>
        <v/>
      </c>
      <c r="T63" s="17">
        <v>53</v>
      </c>
      <c r="U63" s="131" t="str">
        <f t="shared" si="10"/>
        <v/>
      </c>
      <c r="W63" s="137" t="str">
        <f t="shared" si="11"/>
        <v/>
      </c>
      <c r="Y63" s="6" t="str">
        <f t="shared" si="12"/>
        <v/>
      </c>
      <c r="Z63" s="54" t="str">
        <f t="shared" si="12"/>
        <v/>
      </c>
      <c r="AA63" s="54" t="str">
        <f t="shared" si="13"/>
        <v/>
      </c>
      <c r="AB63" s="54" t="str">
        <f t="shared" si="4"/>
        <v/>
      </c>
      <c r="AC63" s="7" t="str">
        <f t="shared" si="5"/>
        <v/>
      </c>
    </row>
    <row r="64" spans="1:29" x14ac:dyDescent="0.25">
      <c r="A64" s="2"/>
      <c r="B64" s="13"/>
      <c r="C64" s="123"/>
      <c r="D64" s="124"/>
      <c r="E64" s="125"/>
      <c r="F64" s="126"/>
      <c r="G64" s="2"/>
      <c r="H64" s="146" t="str">
        <f>IF($R64="", "", IFERROR(INDEX('Time &amp; Efficiency'!$CJ$9:$CJ$1470, MATCH(CONCATENATE($R64, " - ", 'Time &amp; Efficiency'!CQ$8), 'Time &amp; Efficiency'!CS$9:CS$1470, 0)), $O$7))</f>
        <v/>
      </c>
      <c r="I64" s="147" t="str">
        <f>IF($R64="", "", IFERROR(INDEX('Time &amp; Efficiency'!$CJ$9:$CJ$1470, MATCH(CONCATENATE($R64, " - ", 'Time &amp; Efficiency'!CR$8), 'Time &amp; Efficiency'!CT$9:CT$1470, 0)), $O$7))</f>
        <v/>
      </c>
      <c r="J64" s="2"/>
      <c r="M64" s="17" t="str">
        <f t="shared" si="6"/>
        <v/>
      </c>
      <c r="O64" s="118" t="str">
        <f t="shared" si="7"/>
        <v/>
      </c>
      <c r="Q64" s="131" t="str">
        <f t="shared" si="8"/>
        <v/>
      </c>
      <c r="R64" s="134" t="str">
        <f t="shared" si="9"/>
        <v/>
      </c>
      <c r="T64" s="17">
        <v>54</v>
      </c>
      <c r="U64" s="131" t="str">
        <f t="shared" si="10"/>
        <v/>
      </c>
      <c r="W64" s="137" t="str">
        <f t="shared" si="11"/>
        <v/>
      </c>
      <c r="Y64" s="6" t="str">
        <f t="shared" si="12"/>
        <v/>
      </c>
      <c r="Z64" s="54" t="str">
        <f t="shared" si="12"/>
        <v/>
      </c>
      <c r="AA64" s="54" t="str">
        <f t="shared" si="13"/>
        <v/>
      </c>
      <c r="AB64" s="54" t="str">
        <f t="shared" si="4"/>
        <v/>
      </c>
      <c r="AC64" s="7" t="str">
        <f t="shared" si="5"/>
        <v/>
      </c>
    </row>
    <row r="65" spans="1:29" x14ac:dyDescent="0.25">
      <c r="A65" s="2"/>
      <c r="B65" s="13"/>
      <c r="C65" s="123"/>
      <c r="D65" s="124"/>
      <c r="E65" s="125"/>
      <c r="F65" s="126"/>
      <c r="G65" s="2"/>
      <c r="H65" s="146" t="str">
        <f>IF($R65="", "", IFERROR(INDEX('Time &amp; Efficiency'!$CJ$9:$CJ$1470, MATCH(CONCATENATE($R65, " - ", 'Time &amp; Efficiency'!CQ$8), 'Time &amp; Efficiency'!CS$9:CS$1470, 0)), $O$7))</f>
        <v/>
      </c>
      <c r="I65" s="147" t="str">
        <f>IF($R65="", "", IFERROR(INDEX('Time &amp; Efficiency'!$CJ$9:$CJ$1470, MATCH(CONCATENATE($R65, " - ", 'Time &amp; Efficiency'!CR$8), 'Time &amp; Efficiency'!CT$9:CT$1470, 0)), $O$7))</f>
        <v/>
      </c>
      <c r="J65" s="2"/>
      <c r="M65" s="17" t="str">
        <f t="shared" si="6"/>
        <v/>
      </c>
      <c r="O65" s="118" t="str">
        <f t="shared" si="7"/>
        <v/>
      </c>
      <c r="Q65" s="131" t="str">
        <f t="shared" si="8"/>
        <v/>
      </c>
      <c r="R65" s="134" t="str">
        <f t="shared" si="9"/>
        <v/>
      </c>
      <c r="T65" s="17">
        <v>55</v>
      </c>
      <c r="U65" s="131" t="str">
        <f t="shared" si="10"/>
        <v/>
      </c>
      <c r="W65" s="137" t="str">
        <f t="shared" si="11"/>
        <v/>
      </c>
      <c r="Y65" s="6" t="str">
        <f t="shared" si="12"/>
        <v/>
      </c>
      <c r="Z65" s="54" t="str">
        <f t="shared" si="12"/>
        <v/>
      </c>
      <c r="AA65" s="54" t="str">
        <f t="shared" si="13"/>
        <v/>
      </c>
      <c r="AB65" s="54" t="str">
        <f t="shared" si="4"/>
        <v/>
      </c>
      <c r="AC65" s="7" t="str">
        <f t="shared" si="5"/>
        <v/>
      </c>
    </row>
    <row r="66" spans="1:29" x14ac:dyDescent="0.25">
      <c r="A66" s="2"/>
      <c r="B66" s="13"/>
      <c r="C66" s="123"/>
      <c r="D66" s="124"/>
      <c r="E66" s="125"/>
      <c r="F66" s="126"/>
      <c r="G66" s="2"/>
      <c r="H66" s="146" t="str">
        <f>IF($R66="", "", IFERROR(INDEX('Time &amp; Efficiency'!$CJ$9:$CJ$1470, MATCH(CONCATENATE($R66, " - ", 'Time &amp; Efficiency'!CQ$8), 'Time &amp; Efficiency'!CS$9:CS$1470, 0)), $O$7))</f>
        <v/>
      </c>
      <c r="I66" s="147" t="str">
        <f>IF($R66="", "", IFERROR(INDEX('Time &amp; Efficiency'!$CJ$9:$CJ$1470, MATCH(CONCATENATE($R66, " - ", 'Time &amp; Efficiency'!CR$8), 'Time &amp; Efficiency'!CT$9:CT$1470, 0)), $O$7))</f>
        <v/>
      </c>
      <c r="J66" s="2"/>
      <c r="M66" s="17" t="str">
        <f t="shared" si="6"/>
        <v/>
      </c>
      <c r="O66" s="118" t="str">
        <f t="shared" si="7"/>
        <v/>
      </c>
      <c r="Q66" s="131" t="str">
        <f t="shared" si="8"/>
        <v/>
      </c>
      <c r="R66" s="134" t="str">
        <f t="shared" si="9"/>
        <v/>
      </c>
      <c r="T66" s="17">
        <v>56</v>
      </c>
      <c r="U66" s="131" t="str">
        <f t="shared" si="10"/>
        <v/>
      </c>
      <c r="W66" s="137" t="str">
        <f t="shared" si="11"/>
        <v/>
      </c>
      <c r="Y66" s="6" t="str">
        <f t="shared" si="12"/>
        <v/>
      </c>
      <c r="Z66" s="54" t="str">
        <f t="shared" si="12"/>
        <v/>
      </c>
      <c r="AA66" s="54" t="str">
        <f t="shared" si="13"/>
        <v/>
      </c>
      <c r="AB66" s="54" t="str">
        <f t="shared" si="4"/>
        <v/>
      </c>
      <c r="AC66" s="7" t="str">
        <f t="shared" si="5"/>
        <v/>
      </c>
    </row>
    <row r="67" spans="1:29" x14ac:dyDescent="0.25">
      <c r="A67" s="2"/>
      <c r="B67" s="13"/>
      <c r="C67" s="123"/>
      <c r="D67" s="124"/>
      <c r="E67" s="125"/>
      <c r="F67" s="126"/>
      <c r="G67" s="2"/>
      <c r="H67" s="146" t="str">
        <f>IF($R67="", "", IFERROR(INDEX('Time &amp; Efficiency'!$CJ$9:$CJ$1470, MATCH(CONCATENATE($R67, " - ", 'Time &amp; Efficiency'!CQ$8), 'Time &amp; Efficiency'!CS$9:CS$1470, 0)), $O$7))</f>
        <v/>
      </c>
      <c r="I67" s="147" t="str">
        <f>IF($R67="", "", IFERROR(INDEX('Time &amp; Efficiency'!$CJ$9:$CJ$1470, MATCH(CONCATENATE($R67, " - ", 'Time &amp; Efficiency'!CR$8), 'Time &amp; Efficiency'!CT$9:CT$1470, 0)), $O$7))</f>
        <v/>
      </c>
      <c r="J67" s="2"/>
      <c r="M67" s="17" t="str">
        <f t="shared" si="6"/>
        <v/>
      </c>
      <c r="O67" s="118" t="str">
        <f t="shared" si="7"/>
        <v/>
      </c>
      <c r="Q67" s="131" t="str">
        <f t="shared" si="8"/>
        <v/>
      </c>
      <c r="R67" s="134" t="str">
        <f t="shared" si="9"/>
        <v/>
      </c>
      <c r="T67" s="17">
        <v>57</v>
      </c>
      <c r="U67" s="131" t="str">
        <f t="shared" si="10"/>
        <v/>
      </c>
      <c r="W67" s="137" t="str">
        <f t="shared" si="11"/>
        <v/>
      </c>
      <c r="Y67" s="6" t="str">
        <f t="shared" si="12"/>
        <v/>
      </c>
      <c r="Z67" s="54" t="str">
        <f t="shared" si="12"/>
        <v/>
      </c>
      <c r="AA67" s="54" t="str">
        <f t="shared" si="13"/>
        <v/>
      </c>
      <c r="AB67" s="54" t="str">
        <f t="shared" si="4"/>
        <v/>
      </c>
      <c r="AC67" s="7" t="str">
        <f t="shared" si="5"/>
        <v/>
      </c>
    </row>
    <row r="68" spans="1:29" x14ac:dyDescent="0.25">
      <c r="A68" s="2"/>
      <c r="B68" s="13"/>
      <c r="C68" s="123"/>
      <c r="D68" s="124"/>
      <c r="E68" s="125"/>
      <c r="F68" s="126"/>
      <c r="G68" s="2"/>
      <c r="H68" s="146" t="str">
        <f>IF($R68="", "", IFERROR(INDEX('Time &amp; Efficiency'!$CJ$9:$CJ$1470, MATCH(CONCATENATE($R68, " - ", 'Time &amp; Efficiency'!CQ$8), 'Time &amp; Efficiency'!CS$9:CS$1470, 0)), $O$7))</f>
        <v/>
      </c>
      <c r="I68" s="147" t="str">
        <f>IF($R68="", "", IFERROR(INDEX('Time &amp; Efficiency'!$CJ$9:$CJ$1470, MATCH(CONCATENATE($R68, " - ", 'Time &amp; Efficiency'!CR$8), 'Time &amp; Efficiency'!CT$9:CT$1470, 0)), $O$7))</f>
        <v/>
      </c>
      <c r="J68" s="2"/>
      <c r="M68" s="17" t="str">
        <f t="shared" si="6"/>
        <v/>
      </c>
      <c r="O68" s="118" t="str">
        <f t="shared" si="7"/>
        <v/>
      </c>
      <c r="Q68" s="131" t="str">
        <f t="shared" si="8"/>
        <v/>
      </c>
      <c r="R68" s="134" t="str">
        <f t="shared" si="9"/>
        <v/>
      </c>
      <c r="T68" s="17">
        <v>58</v>
      </c>
      <c r="U68" s="131" t="str">
        <f t="shared" si="10"/>
        <v/>
      </c>
      <c r="W68" s="137" t="str">
        <f t="shared" si="11"/>
        <v/>
      </c>
      <c r="Y68" s="6" t="str">
        <f t="shared" si="12"/>
        <v/>
      </c>
      <c r="Z68" s="54" t="str">
        <f t="shared" si="12"/>
        <v/>
      </c>
      <c r="AA68" s="54" t="str">
        <f t="shared" si="13"/>
        <v/>
      </c>
      <c r="AB68" s="54" t="str">
        <f t="shared" si="4"/>
        <v/>
      </c>
      <c r="AC68" s="7" t="str">
        <f t="shared" si="5"/>
        <v/>
      </c>
    </row>
    <row r="69" spans="1:29" x14ac:dyDescent="0.25">
      <c r="A69" s="2"/>
      <c r="B69" s="13"/>
      <c r="C69" s="123"/>
      <c r="D69" s="124"/>
      <c r="E69" s="125"/>
      <c r="F69" s="126"/>
      <c r="G69" s="2"/>
      <c r="H69" s="146" t="str">
        <f>IF($R69="", "", IFERROR(INDEX('Time &amp; Efficiency'!$CJ$9:$CJ$1470, MATCH(CONCATENATE($R69, " - ", 'Time &amp; Efficiency'!CQ$8), 'Time &amp; Efficiency'!CS$9:CS$1470, 0)), $O$7))</f>
        <v/>
      </c>
      <c r="I69" s="147" t="str">
        <f>IF($R69="", "", IFERROR(INDEX('Time &amp; Efficiency'!$CJ$9:$CJ$1470, MATCH(CONCATENATE($R69, " - ", 'Time &amp; Efficiency'!CR$8), 'Time &amp; Efficiency'!CT$9:CT$1470, 0)), $O$7))</f>
        <v/>
      </c>
      <c r="J69" s="2"/>
      <c r="M69" s="17" t="str">
        <f t="shared" si="6"/>
        <v/>
      </c>
      <c r="O69" s="118" t="str">
        <f t="shared" si="7"/>
        <v/>
      </c>
      <c r="Q69" s="131" t="str">
        <f t="shared" si="8"/>
        <v/>
      </c>
      <c r="R69" s="134" t="str">
        <f t="shared" si="9"/>
        <v/>
      </c>
      <c r="T69" s="17">
        <v>59</v>
      </c>
      <c r="U69" s="131" t="str">
        <f t="shared" si="10"/>
        <v/>
      </c>
      <c r="W69" s="137" t="str">
        <f t="shared" si="11"/>
        <v/>
      </c>
      <c r="Y69" s="6" t="str">
        <f t="shared" si="12"/>
        <v/>
      </c>
      <c r="Z69" s="54" t="str">
        <f t="shared" si="12"/>
        <v/>
      </c>
      <c r="AA69" s="54" t="str">
        <f t="shared" si="13"/>
        <v/>
      </c>
      <c r="AB69" s="54" t="str">
        <f t="shared" si="4"/>
        <v/>
      </c>
      <c r="AC69" s="7" t="str">
        <f t="shared" si="5"/>
        <v/>
      </c>
    </row>
    <row r="70" spans="1:29" x14ac:dyDescent="0.25">
      <c r="A70" s="2"/>
      <c r="B70" s="13"/>
      <c r="C70" s="123"/>
      <c r="D70" s="124"/>
      <c r="E70" s="125"/>
      <c r="F70" s="126"/>
      <c r="G70" s="2"/>
      <c r="H70" s="146" t="str">
        <f>IF($R70="", "", IFERROR(INDEX('Time &amp; Efficiency'!$CJ$9:$CJ$1470, MATCH(CONCATENATE($R70, " - ", 'Time &amp; Efficiency'!CQ$8), 'Time &amp; Efficiency'!CS$9:CS$1470, 0)), $O$7))</f>
        <v/>
      </c>
      <c r="I70" s="147" t="str">
        <f>IF($R70="", "", IFERROR(INDEX('Time &amp; Efficiency'!$CJ$9:$CJ$1470, MATCH(CONCATENATE($R70, " - ", 'Time &amp; Efficiency'!CR$8), 'Time &amp; Efficiency'!CT$9:CT$1470, 0)), $O$7))</f>
        <v/>
      </c>
      <c r="J70" s="2"/>
      <c r="M70" s="17" t="str">
        <f t="shared" si="6"/>
        <v/>
      </c>
      <c r="O70" s="118" t="str">
        <f t="shared" si="7"/>
        <v/>
      </c>
      <c r="Q70" s="131" t="str">
        <f t="shared" si="8"/>
        <v/>
      </c>
      <c r="R70" s="134" t="str">
        <f t="shared" si="9"/>
        <v/>
      </c>
      <c r="T70" s="17">
        <v>60</v>
      </c>
      <c r="U70" s="131" t="str">
        <f t="shared" si="10"/>
        <v/>
      </c>
      <c r="W70" s="137" t="str">
        <f t="shared" si="11"/>
        <v/>
      </c>
      <c r="Y70" s="6" t="str">
        <f t="shared" si="12"/>
        <v/>
      </c>
      <c r="Z70" s="54" t="str">
        <f t="shared" si="12"/>
        <v/>
      </c>
      <c r="AA70" s="54" t="str">
        <f t="shared" si="13"/>
        <v/>
      </c>
      <c r="AB70" s="54" t="str">
        <f t="shared" si="4"/>
        <v/>
      </c>
      <c r="AC70" s="7" t="str">
        <f t="shared" si="5"/>
        <v/>
      </c>
    </row>
    <row r="71" spans="1:29" x14ac:dyDescent="0.25">
      <c r="A71" s="2"/>
      <c r="B71" s="13"/>
      <c r="C71" s="123"/>
      <c r="D71" s="124"/>
      <c r="E71" s="125"/>
      <c r="F71" s="126"/>
      <c r="G71" s="2"/>
      <c r="H71" s="146" t="str">
        <f>IF($R71="", "", IFERROR(INDEX('Time &amp; Efficiency'!$CJ$9:$CJ$1470, MATCH(CONCATENATE($R71, " - ", 'Time &amp; Efficiency'!CQ$8), 'Time &amp; Efficiency'!CS$9:CS$1470, 0)), $O$7))</f>
        <v/>
      </c>
      <c r="I71" s="147" t="str">
        <f>IF($R71="", "", IFERROR(INDEX('Time &amp; Efficiency'!$CJ$9:$CJ$1470, MATCH(CONCATENATE($R71, " - ", 'Time &amp; Efficiency'!CR$8), 'Time &amp; Efficiency'!CT$9:CT$1470, 0)), $O$7))</f>
        <v/>
      </c>
      <c r="J71" s="2"/>
      <c r="M71" s="17" t="str">
        <f t="shared" si="6"/>
        <v/>
      </c>
      <c r="O71" s="118" t="str">
        <f t="shared" si="7"/>
        <v/>
      </c>
      <c r="Q71" s="131" t="str">
        <f t="shared" si="8"/>
        <v/>
      </c>
      <c r="R71" s="134" t="str">
        <f t="shared" si="9"/>
        <v/>
      </c>
      <c r="T71" s="17">
        <v>61</v>
      </c>
      <c r="U71" s="131" t="str">
        <f t="shared" si="10"/>
        <v/>
      </c>
      <c r="W71" s="137" t="str">
        <f t="shared" si="11"/>
        <v/>
      </c>
      <c r="Y71" s="6" t="str">
        <f t="shared" si="12"/>
        <v/>
      </c>
      <c r="Z71" s="54" t="str">
        <f t="shared" si="12"/>
        <v/>
      </c>
      <c r="AA71" s="54" t="str">
        <f t="shared" si="13"/>
        <v/>
      </c>
      <c r="AB71" s="54" t="str">
        <f t="shared" si="4"/>
        <v/>
      </c>
      <c r="AC71" s="7" t="str">
        <f t="shared" si="5"/>
        <v/>
      </c>
    </row>
    <row r="72" spans="1:29" x14ac:dyDescent="0.25">
      <c r="A72" s="2"/>
      <c r="B72" s="13"/>
      <c r="C72" s="123"/>
      <c r="D72" s="124"/>
      <c r="E72" s="125"/>
      <c r="F72" s="126"/>
      <c r="G72" s="2"/>
      <c r="H72" s="146" t="str">
        <f>IF($R72="", "", IFERROR(INDEX('Time &amp; Efficiency'!$CJ$9:$CJ$1470, MATCH(CONCATENATE($R72, " - ", 'Time &amp; Efficiency'!CQ$8), 'Time &amp; Efficiency'!CS$9:CS$1470, 0)), $O$7))</f>
        <v/>
      </c>
      <c r="I72" s="147" t="str">
        <f>IF($R72="", "", IFERROR(INDEX('Time &amp; Efficiency'!$CJ$9:$CJ$1470, MATCH(CONCATENATE($R72, " - ", 'Time &amp; Efficiency'!CR$8), 'Time &amp; Efficiency'!CT$9:CT$1470, 0)), $O$7))</f>
        <v/>
      </c>
      <c r="J72" s="2"/>
      <c r="M72" s="17" t="str">
        <f t="shared" si="6"/>
        <v/>
      </c>
      <c r="O72" s="118" t="str">
        <f t="shared" si="7"/>
        <v/>
      </c>
      <c r="Q72" s="131" t="str">
        <f t="shared" si="8"/>
        <v/>
      </c>
      <c r="R72" s="134" t="str">
        <f t="shared" si="9"/>
        <v/>
      </c>
      <c r="T72" s="17">
        <v>62</v>
      </c>
      <c r="U72" s="131" t="str">
        <f t="shared" si="10"/>
        <v/>
      </c>
      <c r="W72" s="137" t="str">
        <f t="shared" si="11"/>
        <v/>
      </c>
      <c r="Y72" s="6" t="str">
        <f t="shared" si="12"/>
        <v/>
      </c>
      <c r="Z72" s="54" t="str">
        <f t="shared" si="12"/>
        <v/>
      </c>
      <c r="AA72" s="54" t="str">
        <f t="shared" si="13"/>
        <v/>
      </c>
      <c r="AB72" s="54" t="str">
        <f t="shared" si="4"/>
        <v/>
      </c>
      <c r="AC72" s="7" t="str">
        <f t="shared" si="5"/>
        <v/>
      </c>
    </row>
    <row r="73" spans="1:29" x14ac:dyDescent="0.25">
      <c r="A73" s="2"/>
      <c r="B73" s="13"/>
      <c r="C73" s="123"/>
      <c r="D73" s="124"/>
      <c r="E73" s="125"/>
      <c r="F73" s="126"/>
      <c r="G73" s="2"/>
      <c r="H73" s="146" t="str">
        <f>IF($R73="", "", IFERROR(INDEX('Time &amp; Efficiency'!$CJ$9:$CJ$1470, MATCH(CONCATENATE($R73, " - ", 'Time &amp; Efficiency'!CQ$8), 'Time &amp; Efficiency'!CS$9:CS$1470, 0)), $O$7))</f>
        <v/>
      </c>
      <c r="I73" s="147" t="str">
        <f>IF($R73="", "", IFERROR(INDEX('Time &amp; Efficiency'!$CJ$9:$CJ$1470, MATCH(CONCATENATE($R73, " - ", 'Time &amp; Efficiency'!CR$8), 'Time &amp; Efficiency'!CT$9:CT$1470, 0)), $O$7))</f>
        <v/>
      </c>
      <c r="J73" s="2"/>
      <c r="M73" s="17" t="str">
        <f t="shared" si="6"/>
        <v/>
      </c>
      <c r="O73" s="118" t="str">
        <f t="shared" si="7"/>
        <v/>
      </c>
      <c r="Q73" s="131" t="str">
        <f t="shared" si="8"/>
        <v/>
      </c>
      <c r="R73" s="134" t="str">
        <f t="shared" si="9"/>
        <v/>
      </c>
      <c r="T73" s="17">
        <v>63</v>
      </c>
      <c r="U73" s="131" t="str">
        <f t="shared" si="10"/>
        <v/>
      </c>
      <c r="W73" s="137" t="str">
        <f t="shared" si="11"/>
        <v/>
      </c>
      <c r="Y73" s="6" t="str">
        <f t="shared" si="12"/>
        <v/>
      </c>
      <c r="Z73" s="54" t="str">
        <f t="shared" si="12"/>
        <v/>
      </c>
      <c r="AA73" s="54" t="str">
        <f t="shared" si="13"/>
        <v/>
      </c>
      <c r="AB73" s="54" t="str">
        <f t="shared" si="4"/>
        <v/>
      </c>
      <c r="AC73" s="7" t="str">
        <f t="shared" si="5"/>
        <v/>
      </c>
    </row>
    <row r="74" spans="1:29" x14ac:dyDescent="0.25">
      <c r="A74" s="2"/>
      <c r="B74" s="13"/>
      <c r="C74" s="123"/>
      <c r="D74" s="124"/>
      <c r="E74" s="125"/>
      <c r="F74" s="126"/>
      <c r="G74" s="2"/>
      <c r="H74" s="146" t="str">
        <f>IF($R74="", "", IFERROR(INDEX('Time &amp; Efficiency'!$CJ$9:$CJ$1470, MATCH(CONCATENATE($R74, " - ", 'Time &amp; Efficiency'!CQ$8), 'Time &amp; Efficiency'!CS$9:CS$1470, 0)), $O$7))</f>
        <v/>
      </c>
      <c r="I74" s="147" t="str">
        <f>IF($R74="", "", IFERROR(INDEX('Time &amp; Efficiency'!$CJ$9:$CJ$1470, MATCH(CONCATENATE($R74, " - ", 'Time &amp; Efficiency'!CR$8), 'Time &amp; Efficiency'!CT$9:CT$1470, 0)), $O$7))</f>
        <v/>
      </c>
      <c r="J74" s="2"/>
      <c r="M74" s="17" t="str">
        <f t="shared" si="6"/>
        <v/>
      </c>
      <c r="O74" s="118" t="str">
        <f t="shared" si="7"/>
        <v/>
      </c>
      <c r="Q74" s="131" t="str">
        <f t="shared" si="8"/>
        <v/>
      </c>
      <c r="R74" s="134" t="str">
        <f t="shared" si="9"/>
        <v/>
      </c>
      <c r="T74" s="17">
        <v>64</v>
      </c>
      <c r="U74" s="131" t="str">
        <f t="shared" si="10"/>
        <v/>
      </c>
      <c r="W74" s="137" t="str">
        <f t="shared" si="11"/>
        <v/>
      </c>
      <c r="Y74" s="6" t="str">
        <f t="shared" si="12"/>
        <v/>
      </c>
      <c r="Z74" s="54" t="str">
        <f t="shared" si="12"/>
        <v/>
      </c>
      <c r="AA74" s="54" t="str">
        <f t="shared" si="13"/>
        <v/>
      </c>
      <c r="AB74" s="54" t="str">
        <f t="shared" si="4"/>
        <v/>
      </c>
      <c r="AC74" s="7" t="str">
        <f t="shared" si="5"/>
        <v/>
      </c>
    </row>
    <row r="75" spans="1:29" x14ac:dyDescent="0.25">
      <c r="A75" s="2"/>
      <c r="B75" s="13"/>
      <c r="C75" s="123"/>
      <c r="D75" s="124"/>
      <c r="E75" s="125"/>
      <c r="F75" s="126"/>
      <c r="G75" s="2"/>
      <c r="H75" s="146" t="str">
        <f>IF($R75="", "", IFERROR(INDEX('Time &amp; Efficiency'!$CJ$9:$CJ$1470, MATCH(CONCATENATE($R75, " - ", 'Time &amp; Efficiency'!CQ$8), 'Time &amp; Efficiency'!CS$9:CS$1470, 0)), $O$7))</f>
        <v/>
      </c>
      <c r="I75" s="147" t="str">
        <f>IF($R75="", "", IFERROR(INDEX('Time &amp; Efficiency'!$CJ$9:$CJ$1470, MATCH(CONCATENATE($R75, " - ", 'Time &amp; Efficiency'!CR$8), 'Time &amp; Efficiency'!CT$9:CT$1470, 0)), $O$7))</f>
        <v/>
      </c>
      <c r="J75" s="2"/>
      <c r="M75" s="17" t="str">
        <f t="shared" si="6"/>
        <v/>
      </c>
      <c r="O75" s="118" t="str">
        <f t="shared" si="7"/>
        <v/>
      </c>
      <c r="Q75" s="131" t="str">
        <f t="shared" si="8"/>
        <v/>
      </c>
      <c r="R75" s="134" t="str">
        <f t="shared" si="9"/>
        <v/>
      </c>
      <c r="T75" s="17">
        <v>65</v>
      </c>
      <c r="U75" s="131" t="str">
        <f t="shared" si="10"/>
        <v/>
      </c>
      <c r="W75" s="137" t="str">
        <f t="shared" si="11"/>
        <v/>
      </c>
      <c r="Y75" s="6" t="str">
        <f t="shared" si="12"/>
        <v/>
      </c>
      <c r="Z75" s="54" t="str">
        <f t="shared" si="12"/>
        <v/>
      </c>
      <c r="AA75" s="54" t="str">
        <f t="shared" si="13"/>
        <v/>
      </c>
      <c r="AB75" s="54" t="str">
        <f t="shared" ref="AB75:AB138" si="14">IF($M75="", "", IF(E75="", $W$8, IF(ISNUMBER(E75)=FALSE, $W$7, "")))</f>
        <v/>
      </c>
      <c r="AC75" s="7" t="str">
        <f t="shared" ref="AC75:AC138" si="15">IF($M75="", "", IF(F75="", $W$8, IF(ISNUMBER(F75)=FALSE, $W$7, "")))</f>
        <v/>
      </c>
    </row>
    <row r="76" spans="1:29" x14ac:dyDescent="0.25">
      <c r="A76" s="2"/>
      <c r="B76" s="13"/>
      <c r="C76" s="123"/>
      <c r="D76" s="124"/>
      <c r="E76" s="125"/>
      <c r="F76" s="126"/>
      <c r="G76" s="2"/>
      <c r="H76" s="146" t="str">
        <f>IF($R76="", "", IFERROR(INDEX('Time &amp; Efficiency'!$CJ$9:$CJ$1470, MATCH(CONCATENATE($R76, " - ", 'Time &amp; Efficiency'!CQ$8), 'Time &amp; Efficiency'!CS$9:CS$1470, 0)), $O$7))</f>
        <v/>
      </c>
      <c r="I76" s="147" t="str">
        <f>IF($R76="", "", IFERROR(INDEX('Time &amp; Efficiency'!$CJ$9:$CJ$1470, MATCH(CONCATENATE($R76, " - ", 'Time &amp; Efficiency'!CR$8), 'Time &amp; Efficiency'!CT$9:CT$1470, 0)), $O$7))</f>
        <v/>
      </c>
      <c r="J76" s="2"/>
      <c r="M76" s="17" t="str">
        <f t="shared" ref="M76:M139" si="16">IF(COUNTIF($B76:$F76, "")=5, "", "X")</f>
        <v/>
      </c>
      <c r="O76" s="118" t="str">
        <f t="shared" ref="O76:O139" si="17">IF($M76="", "", IFERROR((D76*(1-$E76))/24, ""))</f>
        <v/>
      </c>
      <c r="Q76" s="131" t="str">
        <f t="shared" ref="Q76:Q139" si="18">IF($M76="", "", IF($E76=1, "", $F76))</f>
        <v/>
      </c>
      <c r="R76" s="134" t="str">
        <f t="shared" ref="R76:R139" si="19">IF($Q76="", "", COUNTIF($Q$11:$Q$510, "&lt;"&amp;$Q76)+1)</f>
        <v/>
      </c>
      <c r="T76" s="17">
        <v>66</v>
      </c>
      <c r="U76" s="131" t="str">
        <f t="shared" ref="U76:U139" si="20">IFERROR(INDEX($Q$11:$Q$510, MATCH($T76, $R$11:$R$510, 0)), "")</f>
        <v/>
      </c>
      <c r="W76" s="137" t="str">
        <f t="shared" ref="W76:W139" si="21">IFERROR(INDEX($O$11:$O$510, MATCH($T76, $R$11:$R$510, 0)), "")</f>
        <v/>
      </c>
      <c r="Y76" s="6" t="str">
        <f t="shared" ref="Y76:Z139" si="22">IF($M76="", "", IF(B76="", $W$8, IF(COUNTIF(B$11:B$510, B76)&gt;1, $W$7, "")))</f>
        <v/>
      </c>
      <c r="Z76" s="54" t="str">
        <f t="shared" si="22"/>
        <v/>
      </c>
      <c r="AA76" s="54" t="str">
        <f t="shared" ref="AA76:AA139" si="23">IF($M76="", "", IF(D76="", $W$8, IF(ISNUMBER(D76)=FALSE, $W$7, "")))</f>
        <v/>
      </c>
      <c r="AB76" s="54" t="str">
        <f t="shared" si="14"/>
        <v/>
      </c>
      <c r="AC76" s="7" t="str">
        <f t="shared" si="15"/>
        <v/>
      </c>
    </row>
    <row r="77" spans="1:29" x14ac:dyDescent="0.25">
      <c r="A77" s="2"/>
      <c r="B77" s="13"/>
      <c r="C77" s="123"/>
      <c r="D77" s="124"/>
      <c r="E77" s="125"/>
      <c r="F77" s="126"/>
      <c r="G77" s="2"/>
      <c r="H77" s="146" t="str">
        <f>IF($R77="", "", IFERROR(INDEX('Time &amp; Efficiency'!$CJ$9:$CJ$1470, MATCH(CONCATENATE($R77, " - ", 'Time &amp; Efficiency'!CQ$8), 'Time &amp; Efficiency'!CS$9:CS$1470, 0)), $O$7))</f>
        <v/>
      </c>
      <c r="I77" s="147" t="str">
        <f>IF($R77="", "", IFERROR(INDEX('Time &amp; Efficiency'!$CJ$9:$CJ$1470, MATCH(CONCATENATE($R77, " - ", 'Time &amp; Efficiency'!CR$8), 'Time &amp; Efficiency'!CT$9:CT$1470, 0)), $O$7))</f>
        <v/>
      </c>
      <c r="J77" s="2"/>
      <c r="M77" s="17" t="str">
        <f t="shared" si="16"/>
        <v/>
      </c>
      <c r="O77" s="118" t="str">
        <f t="shared" si="17"/>
        <v/>
      </c>
      <c r="Q77" s="131" t="str">
        <f t="shared" si="18"/>
        <v/>
      </c>
      <c r="R77" s="134" t="str">
        <f t="shared" si="19"/>
        <v/>
      </c>
      <c r="T77" s="17">
        <v>67</v>
      </c>
      <c r="U77" s="131" t="str">
        <f t="shared" si="20"/>
        <v/>
      </c>
      <c r="W77" s="137" t="str">
        <f t="shared" si="21"/>
        <v/>
      </c>
      <c r="Y77" s="6" t="str">
        <f t="shared" si="22"/>
        <v/>
      </c>
      <c r="Z77" s="54" t="str">
        <f t="shared" si="22"/>
        <v/>
      </c>
      <c r="AA77" s="54" t="str">
        <f t="shared" si="23"/>
        <v/>
      </c>
      <c r="AB77" s="54" t="str">
        <f t="shared" si="14"/>
        <v/>
      </c>
      <c r="AC77" s="7" t="str">
        <f t="shared" si="15"/>
        <v/>
      </c>
    </row>
    <row r="78" spans="1:29" x14ac:dyDescent="0.25">
      <c r="A78" s="2"/>
      <c r="B78" s="13"/>
      <c r="C78" s="123"/>
      <c r="D78" s="124"/>
      <c r="E78" s="125"/>
      <c r="F78" s="126"/>
      <c r="G78" s="2"/>
      <c r="H78" s="146" t="str">
        <f>IF($R78="", "", IFERROR(INDEX('Time &amp; Efficiency'!$CJ$9:$CJ$1470, MATCH(CONCATENATE($R78, " - ", 'Time &amp; Efficiency'!CQ$8), 'Time &amp; Efficiency'!CS$9:CS$1470, 0)), $O$7))</f>
        <v/>
      </c>
      <c r="I78" s="147" t="str">
        <f>IF($R78="", "", IFERROR(INDEX('Time &amp; Efficiency'!$CJ$9:$CJ$1470, MATCH(CONCATENATE($R78, " - ", 'Time &amp; Efficiency'!CR$8), 'Time &amp; Efficiency'!CT$9:CT$1470, 0)), $O$7))</f>
        <v/>
      </c>
      <c r="J78" s="2"/>
      <c r="M78" s="17" t="str">
        <f t="shared" si="16"/>
        <v/>
      </c>
      <c r="O78" s="118" t="str">
        <f t="shared" si="17"/>
        <v/>
      </c>
      <c r="Q78" s="131" t="str">
        <f t="shared" si="18"/>
        <v/>
      </c>
      <c r="R78" s="134" t="str">
        <f t="shared" si="19"/>
        <v/>
      </c>
      <c r="T78" s="17">
        <v>68</v>
      </c>
      <c r="U78" s="131" t="str">
        <f t="shared" si="20"/>
        <v/>
      </c>
      <c r="W78" s="137" t="str">
        <f t="shared" si="21"/>
        <v/>
      </c>
      <c r="Y78" s="6" t="str">
        <f t="shared" si="22"/>
        <v/>
      </c>
      <c r="Z78" s="54" t="str">
        <f t="shared" si="22"/>
        <v/>
      </c>
      <c r="AA78" s="54" t="str">
        <f t="shared" si="23"/>
        <v/>
      </c>
      <c r="AB78" s="54" t="str">
        <f t="shared" si="14"/>
        <v/>
      </c>
      <c r="AC78" s="7" t="str">
        <f t="shared" si="15"/>
        <v/>
      </c>
    </row>
    <row r="79" spans="1:29" x14ac:dyDescent="0.25">
      <c r="A79" s="2"/>
      <c r="B79" s="13"/>
      <c r="C79" s="123"/>
      <c r="D79" s="124"/>
      <c r="E79" s="125"/>
      <c r="F79" s="126"/>
      <c r="G79" s="2"/>
      <c r="H79" s="146" t="str">
        <f>IF($R79="", "", IFERROR(INDEX('Time &amp; Efficiency'!$CJ$9:$CJ$1470, MATCH(CONCATENATE($R79, " - ", 'Time &amp; Efficiency'!CQ$8), 'Time &amp; Efficiency'!CS$9:CS$1470, 0)), $O$7))</f>
        <v/>
      </c>
      <c r="I79" s="147" t="str">
        <f>IF($R79="", "", IFERROR(INDEX('Time &amp; Efficiency'!$CJ$9:$CJ$1470, MATCH(CONCATENATE($R79, " - ", 'Time &amp; Efficiency'!CR$8), 'Time &amp; Efficiency'!CT$9:CT$1470, 0)), $O$7))</f>
        <v/>
      </c>
      <c r="J79" s="2"/>
      <c r="M79" s="17" t="str">
        <f t="shared" si="16"/>
        <v/>
      </c>
      <c r="O79" s="118" t="str">
        <f t="shared" si="17"/>
        <v/>
      </c>
      <c r="Q79" s="131" t="str">
        <f t="shared" si="18"/>
        <v/>
      </c>
      <c r="R79" s="134" t="str">
        <f t="shared" si="19"/>
        <v/>
      </c>
      <c r="T79" s="17">
        <v>69</v>
      </c>
      <c r="U79" s="131" t="str">
        <f t="shared" si="20"/>
        <v/>
      </c>
      <c r="W79" s="137" t="str">
        <f t="shared" si="21"/>
        <v/>
      </c>
      <c r="Y79" s="6" t="str">
        <f t="shared" si="22"/>
        <v/>
      </c>
      <c r="Z79" s="54" t="str">
        <f t="shared" si="22"/>
        <v/>
      </c>
      <c r="AA79" s="54" t="str">
        <f t="shared" si="23"/>
        <v/>
      </c>
      <c r="AB79" s="54" t="str">
        <f t="shared" si="14"/>
        <v/>
      </c>
      <c r="AC79" s="7" t="str">
        <f t="shared" si="15"/>
        <v/>
      </c>
    </row>
    <row r="80" spans="1:29" x14ac:dyDescent="0.25">
      <c r="A80" s="2"/>
      <c r="B80" s="13"/>
      <c r="C80" s="123"/>
      <c r="D80" s="124"/>
      <c r="E80" s="125"/>
      <c r="F80" s="126"/>
      <c r="G80" s="2"/>
      <c r="H80" s="146" t="str">
        <f>IF($R80="", "", IFERROR(INDEX('Time &amp; Efficiency'!$CJ$9:$CJ$1470, MATCH(CONCATENATE($R80, " - ", 'Time &amp; Efficiency'!CQ$8), 'Time &amp; Efficiency'!CS$9:CS$1470, 0)), $O$7))</f>
        <v/>
      </c>
      <c r="I80" s="147" t="str">
        <f>IF($R80="", "", IFERROR(INDEX('Time &amp; Efficiency'!$CJ$9:$CJ$1470, MATCH(CONCATENATE($R80, " - ", 'Time &amp; Efficiency'!CR$8), 'Time &amp; Efficiency'!CT$9:CT$1470, 0)), $O$7))</f>
        <v/>
      </c>
      <c r="J80" s="2"/>
      <c r="M80" s="17" t="str">
        <f t="shared" si="16"/>
        <v/>
      </c>
      <c r="O80" s="118" t="str">
        <f t="shared" si="17"/>
        <v/>
      </c>
      <c r="Q80" s="131" t="str">
        <f t="shared" si="18"/>
        <v/>
      </c>
      <c r="R80" s="134" t="str">
        <f t="shared" si="19"/>
        <v/>
      </c>
      <c r="T80" s="17">
        <v>70</v>
      </c>
      <c r="U80" s="131" t="str">
        <f t="shared" si="20"/>
        <v/>
      </c>
      <c r="W80" s="137" t="str">
        <f t="shared" si="21"/>
        <v/>
      </c>
      <c r="Y80" s="6" t="str">
        <f t="shared" si="22"/>
        <v/>
      </c>
      <c r="Z80" s="54" t="str">
        <f t="shared" si="22"/>
        <v/>
      </c>
      <c r="AA80" s="54" t="str">
        <f t="shared" si="23"/>
        <v/>
      </c>
      <c r="AB80" s="54" t="str">
        <f t="shared" si="14"/>
        <v/>
      </c>
      <c r="AC80" s="7" t="str">
        <f t="shared" si="15"/>
        <v/>
      </c>
    </row>
    <row r="81" spans="1:29" x14ac:dyDescent="0.25">
      <c r="A81" s="2"/>
      <c r="B81" s="13"/>
      <c r="C81" s="123"/>
      <c r="D81" s="124"/>
      <c r="E81" s="125"/>
      <c r="F81" s="126"/>
      <c r="G81" s="2"/>
      <c r="H81" s="146" t="str">
        <f>IF($R81="", "", IFERROR(INDEX('Time &amp; Efficiency'!$CJ$9:$CJ$1470, MATCH(CONCATENATE($R81, " - ", 'Time &amp; Efficiency'!CQ$8), 'Time &amp; Efficiency'!CS$9:CS$1470, 0)), $O$7))</f>
        <v/>
      </c>
      <c r="I81" s="147" t="str">
        <f>IF($R81="", "", IFERROR(INDEX('Time &amp; Efficiency'!$CJ$9:$CJ$1470, MATCH(CONCATENATE($R81, " - ", 'Time &amp; Efficiency'!CR$8), 'Time &amp; Efficiency'!CT$9:CT$1470, 0)), $O$7))</f>
        <v/>
      </c>
      <c r="J81" s="2"/>
      <c r="M81" s="17" t="str">
        <f t="shared" si="16"/>
        <v/>
      </c>
      <c r="O81" s="118" t="str">
        <f t="shared" si="17"/>
        <v/>
      </c>
      <c r="Q81" s="131" t="str">
        <f t="shared" si="18"/>
        <v/>
      </c>
      <c r="R81" s="134" t="str">
        <f t="shared" si="19"/>
        <v/>
      </c>
      <c r="T81" s="17">
        <v>71</v>
      </c>
      <c r="U81" s="131" t="str">
        <f t="shared" si="20"/>
        <v/>
      </c>
      <c r="W81" s="137" t="str">
        <f t="shared" si="21"/>
        <v/>
      </c>
      <c r="Y81" s="6" t="str">
        <f t="shared" si="22"/>
        <v/>
      </c>
      <c r="Z81" s="54" t="str">
        <f t="shared" si="22"/>
        <v/>
      </c>
      <c r="AA81" s="54" t="str">
        <f t="shared" si="23"/>
        <v/>
      </c>
      <c r="AB81" s="54" t="str">
        <f t="shared" si="14"/>
        <v/>
      </c>
      <c r="AC81" s="7" t="str">
        <f t="shared" si="15"/>
        <v/>
      </c>
    </row>
    <row r="82" spans="1:29" x14ac:dyDescent="0.25">
      <c r="A82" s="2"/>
      <c r="B82" s="13"/>
      <c r="C82" s="123"/>
      <c r="D82" s="124"/>
      <c r="E82" s="125"/>
      <c r="F82" s="126"/>
      <c r="G82" s="2"/>
      <c r="H82" s="146" t="str">
        <f>IF($R82="", "", IFERROR(INDEX('Time &amp; Efficiency'!$CJ$9:$CJ$1470, MATCH(CONCATENATE($R82, " - ", 'Time &amp; Efficiency'!CQ$8), 'Time &amp; Efficiency'!CS$9:CS$1470, 0)), $O$7))</f>
        <v/>
      </c>
      <c r="I82" s="147" t="str">
        <f>IF($R82="", "", IFERROR(INDEX('Time &amp; Efficiency'!$CJ$9:$CJ$1470, MATCH(CONCATENATE($R82, " - ", 'Time &amp; Efficiency'!CR$8), 'Time &amp; Efficiency'!CT$9:CT$1470, 0)), $O$7))</f>
        <v/>
      </c>
      <c r="J82" s="2"/>
      <c r="M82" s="17" t="str">
        <f t="shared" si="16"/>
        <v/>
      </c>
      <c r="O82" s="118" t="str">
        <f t="shared" si="17"/>
        <v/>
      </c>
      <c r="Q82" s="131" t="str">
        <f t="shared" si="18"/>
        <v/>
      </c>
      <c r="R82" s="134" t="str">
        <f t="shared" si="19"/>
        <v/>
      </c>
      <c r="T82" s="17">
        <v>72</v>
      </c>
      <c r="U82" s="131" t="str">
        <f t="shared" si="20"/>
        <v/>
      </c>
      <c r="W82" s="137" t="str">
        <f t="shared" si="21"/>
        <v/>
      </c>
      <c r="Y82" s="6" t="str">
        <f t="shared" si="22"/>
        <v/>
      </c>
      <c r="Z82" s="54" t="str">
        <f t="shared" si="22"/>
        <v/>
      </c>
      <c r="AA82" s="54" t="str">
        <f t="shared" si="23"/>
        <v/>
      </c>
      <c r="AB82" s="54" t="str">
        <f t="shared" si="14"/>
        <v/>
      </c>
      <c r="AC82" s="7" t="str">
        <f t="shared" si="15"/>
        <v/>
      </c>
    </row>
    <row r="83" spans="1:29" x14ac:dyDescent="0.25">
      <c r="A83" s="2"/>
      <c r="B83" s="13"/>
      <c r="C83" s="123"/>
      <c r="D83" s="124"/>
      <c r="E83" s="125"/>
      <c r="F83" s="126"/>
      <c r="G83" s="2"/>
      <c r="H83" s="146" t="str">
        <f>IF($R83="", "", IFERROR(INDEX('Time &amp; Efficiency'!$CJ$9:$CJ$1470, MATCH(CONCATENATE($R83, " - ", 'Time &amp; Efficiency'!CQ$8), 'Time &amp; Efficiency'!CS$9:CS$1470, 0)), $O$7))</f>
        <v/>
      </c>
      <c r="I83" s="147" t="str">
        <f>IF($R83="", "", IFERROR(INDEX('Time &amp; Efficiency'!$CJ$9:$CJ$1470, MATCH(CONCATENATE($R83, " - ", 'Time &amp; Efficiency'!CR$8), 'Time &amp; Efficiency'!CT$9:CT$1470, 0)), $O$7))</f>
        <v/>
      </c>
      <c r="J83" s="2"/>
      <c r="M83" s="17" t="str">
        <f t="shared" si="16"/>
        <v/>
      </c>
      <c r="O83" s="118" t="str">
        <f t="shared" si="17"/>
        <v/>
      </c>
      <c r="Q83" s="131" t="str">
        <f t="shared" si="18"/>
        <v/>
      </c>
      <c r="R83" s="134" t="str">
        <f t="shared" si="19"/>
        <v/>
      </c>
      <c r="T83" s="17">
        <v>73</v>
      </c>
      <c r="U83" s="131" t="str">
        <f t="shared" si="20"/>
        <v/>
      </c>
      <c r="W83" s="137" t="str">
        <f t="shared" si="21"/>
        <v/>
      </c>
      <c r="Y83" s="6" t="str">
        <f t="shared" si="22"/>
        <v/>
      </c>
      <c r="Z83" s="54" t="str">
        <f t="shared" si="22"/>
        <v/>
      </c>
      <c r="AA83" s="54" t="str">
        <f t="shared" si="23"/>
        <v/>
      </c>
      <c r="AB83" s="54" t="str">
        <f t="shared" si="14"/>
        <v/>
      </c>
      <c r="AC83" s="7" t="str">
        <f t="shared" si="15"/>
        <v/>
      </c>
    </row>
    <row r="84" spans="1:29" x14ac:dyDescent="0.25">
      <c r="A84" s="2"/>
      <c r="B84" s="13"/>
      <c r="C84" s="123"/>
      <c r="D84" s="124"/>
      <c r="E84" s="125"/>
      <c r="F84" s="126"/>
      <c r="G84" s="2"/>
      <c r="H84" s="146" t="str">
        <f>IF($R84="", "", IFERROR(INDEX('Time &amp; Efficiency'!$CJ$9:$CJ$1470, MATCH(CONCATENATE($R84, " - ", 'Time &amp; Efficiency'!CQ$8), 'Time &amp; Efficiency'!CS$9:CS$1470, 0)), $O$7))</f>
        <v/>
      </c>
      <c r="I84" s="147" t="str">
        <f>IF($R84="", "", IFERROR(INDEX('Time &amp; Efficiency'!$CJ$9:$CJ$1470, MATCH(CONCATENATE($R84, " - ", 'Time &amp; Efficiency'!CR$8), 'Time &amp; Efficiency'!CT$9:CT$1470, 0)), $O$7))</f>
        <v/>
      </c>
      <c r="J84" s="2"/>
      <c r="M84" s="17" t="str">
        <f t="shared" si="16"/>
        <v/>
      </c>
      <c r="O84" s="118" t="str">
        <f t="shared" si="17"/>
        <v/>
      </c>
      <c r="Q84" s="131" t="str">
        <f t="shared" si="18"/>
        <v/>
      </c>
      <c r="R84" s="134" t="str">
        <f t="shared" si="19"/>
        <v/>
      </c>
      <c r="T84" s="17">
        <v>74</v>
      </c>
      <c r="U84" s="131" t="str">
        <f t="shared" si="20"/>
        <v/>
      </c>
      <c r="W84" s="137" t="str">
        <f t="shared" si="21"/>
        <v/>
      </c>
      <c r="Y84" s="6" t="str">
        <f t="shared" si="22"/>
        <v/>
      </c>
      <c r="Z84" s="54" t="str">
        <f t="shared" si="22"/>
        <v/>
      </c>
      <c r="AA84" s="54" t="str">
        <f t="shared" si="23"/>
        <v/>
      </c>
      <c r="AB84" s="54" t="str">
        <f t="shared" si="14"/>
        <v/>
      </c>
      <c r="AC84" s="7" t="str">
        <f t="shared" si="15"/>
        <v/>
      </c>
    </row>
    <row r="85" spans="1:29" x14ac:dyDescent="0.25">
      <c r="A85" s="2"/>
      <c r="B85" s="13"/>
      <c r="C85" s="123"/>
      <c r="D85" s="124"/>
      <c r="E85" s="125"/>
      <c r="F85" s="126"/>
      <c r="G85" s="2"/>
      <c r="H85" s="146" t="str">
        <f>IF($R85="", "", IFERROR(INDEX('Time &amp; Efficiency'!$CJ$9:$CJ$1470, MATCH(CONCATENATE($R85, " - ", 'Time &amp; Efficiency'!CQ$8), 'Time &amp; Efficiency'!CS$9:CS$1470, 0)), $O$7))</f>
        <v/>
      </c>
      <c r="I85" s="147" t="str">
        <f>IF($R85="", "", IFERROR(INDEX('Time &amp; Efficiency'!$CJ$9:$CJ$1470, MATCH(CONCATENATE($R85, " - ", 'Time &amp; Efficiency'!CR$8), 'Time &amp; Efficiency'!CT$9:CT$1470, 0)), $O$7))</f>
        <v/>
      </c>
      <c r="J85" s="2"/>
      <c r="M85" s="17" t="str">
        <f t="shared" si="16"/>
        <v/>
      </c>
      <c r="O85" s="118" t="str">
        <f t="shared" si="17"/>
        <v/>
      </c>
      <c r="Q85" s="131" t="str">
        <f t="shared" si="18"/>
        <v/>
      </c>
      <c r="R85" s="134" t="str">
        <f t="shared" si="19"/>
        <v/>
      </c>
      <c r="T85" s="17">
        <v>75</v>
      </c>
      <c r="U85" s="131" t="str">
        <f t="shared" si="20"/>
        <v/>
      </c>
      <c r="W85" s="137" t="str">
        <f t="shared" si="21"/>
        <v/>
      </c>
      <c r="Y85" s="6" t="str">
        <f t="shared" si="22"/>
        <v/>
      </c>
      <c r="Z85" s="54" t="str">
        <f t="shared" si="22"/>
        <v/>
      </c>
      <c r="AA85" s="54" t="str">
        <f t="shared" si="23"/>
        <v/>
      </c>
      <c r="AB85" s="54" t="str">
        <f t="shared" si="14"/>
        <v/>
      </c>
      <c r="AC85" s="7" t="str">
        <f t="shared" si="15"/>
        <v/>
      </c>
    </row>
    <row r="86" spans="1:29" x14ac:dyDescent="0.25">
      <c r="A86" s="2"/>
      <c r="B86" s="13"/>
      <c r="C86" s="123"/>
      <c r="D86" s="124"/>
      <c r="E86" s="125"/>
      <c r="F86" s="126"/>
      <c r="G86" s="2"/>
      <c r="H86" s="146" t="str">
        <f>IF($R86="", "", IFERROR(INDEX('Time &amp; Efficiency'!$CJ$9:$CJ$1470, MATCH(CONCATENATE($R86, " - ", 'Time &amp; Efficiency'!CQ$8), 'Time &amp; Efficiency'!CS$9:CS$1470, 0)), $O$7))</f>
        <v/>
      </c>
      <c r="I86" s="147" t="str">
        <f>IF($R86="", "", IFERROR(INDEX('Time &amp; Efficiency'!$CJ$9:$CJ$1470, MATCH(CONCATENATE($R86, " - ", 'Time &amp; Efficiency'!CR$8), 'Time &amp; Efficiency'!CT$9:CT$1470, 0)), $O$7))</f>
        <v/>
      </c>
      <c r="J86" s="2"/>
      <c r="M86" s="17" t="str">
        <f t="shared" si="16"/>
        <v/>
      </c>
      <c r="O86" s="118" t="str">
        <f t="shared" si="17"/>
        <v/>
      </c>
      <c r="Q86" s="131" t="str">
        <f t="shared" si="18"/>
        <v/>
      </c>
      <c r="R86" s="134" t="str">
        <f t="shared" si="19"/>
        <v/>
      </c>
      <c r="T86" s="17">
        <v>76</v>
      </c>
      <c r="U86" s="131" t="str">
        <f t="shared" si="20"/>
        <v/>
      </c>
      <c r="W86" s="137" t="str">
        <f t="shared" si="21"/>
        <v/>
      </c>
      <c r="Y86" s="6" t="str">
        <f t="shared" si="22"/>
        <v/>
      </c>
      <c r="Z86" s="54" t="str">
        <f t="shared" si="22"/>
        <v/>
      </c>
      <c r="AA86" s="54" t="str">
        <f t="shared" si="23"/>
        <v/>
      </c>
      <c r="AB86" s="54" t="str">
        <f t="shared" si="14"/>
        <v/>
      </c>
      <c r="AC86" s="7" t="str">
        <f t="shared" si="15"/>
        <v/>
      </c>
    </row>
    <row r="87" spans="1:29" x14ac:dyDescent="0.25">
      <c r="A87" s="2"/>
      <c r="B87" s="13"/>
      <c r="C87" s="123"/>
      <c r="D87" s="124"/>
      <c r="E87" s="125"/>
      <c r="F87" s="126"/>
      <c r="G87" s="2"/>
      <c r="H87" s="146" t="str">
        <f>IF($R87="", "", IFERROR(INDEX('Time &amp; Efficiency'!$CJ$9:$CJ$1470, MATCH(CONCATENATE($R87, " - ", 'Time &amp; Efficiency'!CQ$8), 'Time &amp; Efficiency'!CS$9:CS$1470, 0)), $O$7))</f>
        <v/>
      </c>
      <c r="I87" s="147" t="str">
        <f>IF($R87="", "", IFERROR(INDEX('Time &amp; Efficiency'!$CJ$9:$CJ$1470, MATCH(CONCATENATE($R87, " - ", 'Time &amp; Efficiency'!CR$8), 'Time &amp; Efficiency'!CT$9:CT$1470, 0)), $O$7))</f>
        <v/>
      </c>
      <c r="J87" s="2"/>
      <c r="M87" s="17" t="str">
        <f t="shared" si="16"/>
        <v/>
      </c>
      <c r="O87" s="118" t="str">
        <f t="shared" si="17"/>
        <v/>
      </c>
      <c r="Q87" s="131" t="str">
        <f t="shared" si="18"/>
        <v/>
      </c>
      <c r="R87" s="134" t="str">
        <f t="shared" si="19"/>
        <v/>
      </c>
      <c r="T87" s="17">
        <v>77</v>
      </c>
      <c r="U87" s="131" t="str">
        <f t="shared" si="20"/>
        <v/>
      </c>
      <c r="W87" s="137" t="str">
        <f t="shared" si="21"/>
        <v/>
      </c>
      <c r="Y87" s="6" t="str">
        <f t="shared" si="22"/>
        <v/>
      </c>
      <c r="Z87" s="54" t="str">
        <f t="shared" si="22"/>
        <v/>
      </c>
      <c r="AA87" s="54" t="str">
        <f t="shared" si="23"/>
        <v/>
      </c>
      <c r="AB87" s="54" t="str">
        <f t="shared" si="14"/>
        <v/>
      </c>
      <c r="AC87" s="7" t="str">
        <f t="shared" si="15"/>
        <v/>
      </c>
    </row>
    <row r="88" spans="1:29" x14ac:dyDescent="0.25">
      <c r="A88" s="2"/>
      <c r="B88" s="13"/>
      <c r="C88" s="123"/>
      <c r="D88" s="124"/>
      <c r="E88" s="125"/>
      <c r="F88" s="126"/>
      <c r="G88" s="2"/>
      <c r="H88" s="146" t="str">
        <f>IF($R88="", "", IFERROR(INDEX('Time &amp; Efficiency'!$CJ$9:$CJ$1470, MATCH(CONCATENATE($R88, " - ", 'Time &amp; Efficiency'!CQ$8), 'Time &amp; Efficiency'!CS$9:CS$1470, 0)), $O$7))</f>
        <v/>
      </c>
      <c r="I88" s="147" t="str">
        <f>IF($R88="", "", IFERROR(INDEX('Time &amp; Efficiency'!$CJ$9:$CJ$1470, MATCH(CONCATENATE($R88, " - ", 'Time &amp; Efficiency'!CR$8), 'Time &amp; Efficiency'!CT$9:CT$1470, 0)), $O$7))</f>
        <v/>
      </c>
      <c r="J88" s="2"/>
      <c r="M88" s="17" t="str">
        <f t="shared" si="16"/>
        <v/>
      </c>
      <c r="O88" s="118" t="str">
        <f t="shared" si="17"/>
        <v/>
      </c>
      <c r="Q88" s="131" t="str">
        <f t="shared" si="18"/>
        <v/>
      </c>
      <c r="R88" s="134" t="str">
        <f t="shared" si="19"/>
        <v/>
      </c>
      <c r="T88" s="17">
        <v>78</v>
      </c>
      <c r="U88" s="131" t="str">
        <f t="shared" si="20"/>
        <v/>
      </c>
      <c r="W88" s="137" t="str">
        <f t="shared" si="21"/>
        <v/>
      </c>
      <c r="Y88" s="6" t="str">
        <f t="shared" si="22"/>
        <v/>
      </c>
      <c r="Z88" s="54" t="str">
        <f t="shared" si="22"/>
        <v/>
      </c>
      <c r="AA88" s="54" t="str">
        <f t="shared" si="23"/>
        <v/>
      </c>
      <c r="AB88" s="54" t="str">
        <f t="shared" si="14"/>
        <v/>
      </c>
      <c r="AC88" s="7" t="str">
        <f t="shared" si="15"/>
        <v/>
      </c>
    </row>
    <row r="89" spans="1:29" x14ac:dyDescent="0.25">
      <c r="A89" s="2"/>
      <c r="B89" s="13"/>
      <c r="C89" s="123"/>
      <c r="D89" s="124"/>
      <c r="E89" s="125"/>
      <c r="F89" s="126"/>
      <c r="G89" s="2"/>
      <c r="H89" s="146" t="str">
        <f>IF($R89="", "", IFERROR(INDEX('Time &amp; Efficiency'!$CJ$9:$CJ$1470, MATCH(CONCATENATE($R89, " - ", 'Time &amp; Efficiency'!CQ$8), 'Time &amp; Efficiency'!CS$9:CS$1470, 0)), $O$7))</f>
        <v/>
      </c>
      <c r="I89" s="147" t="str">
        <f>IF($R89="", "", IFERROR(INDEX('Time &amp; Efficiency'!$CJ$9:$CJ$1470, MATCH(CONCATENATE($R89, " - ", 'Time &amp; Efficiency'!CR$8), 'Time &amp; Efficiency'!CT$9:CT$1470, 0)), $O$7))</f>
        <v/>
      </c>
      <c r="J89" s="2"/>
      <c r="M89" s="17" t="str">
        <f t="shared" si="16"/>
        <v/>
      </c>
      <c r="O89" s="118" t="str">
        <f t="shared" si="17"/>
        <v/>
      </c>
      <c r="Q89" s="131" t="str">
        <f t="shared" si="18"/>
        <v/>
      </c>
      <c r="R89" s="134" t="str">
        <f t="shared" si="19"/>
        <v/>
      </c>
      <c r="T89" s="17">
        <v>79</v>
      </c>
      <c r="U89" s="131" t="str">
        <f t="shared" si="20"/>
        <v/>
      </c>
      <c r="W89" s="137" t="str">
        <f t="shared" si="21"/>
        <v/>
      </c>
      <c r="Y89" s="6" t="str">
        <f t="shared" si="22"/>
        <v/>
      </c>
      <c r="Z89" s="54" t="str">
        <f t="shared" si="22"/>
        <v/>
      </c>
      <c r="AA89" s="54" t="str">
        <f t="shared" si="23"/>
        <v/>
      </c>
      <c r="AB89" s="54" t="str">
        <f t="shared" si="14"/>
        <v/>
      </c>
      <c r="AC89" s="7" t="str">
        <f t="shared" si="15"/>
        <v/>
      </c>
    </row>
    <row r="90" spans="1:29" x14ac:dyDescent="0.25">
      <c r="A90" s="2"/>
      <c r="B90" s="13"/>
      <c r="C90" s="123"/>
      <c r="D90" s="124"/>
      <c r="E90" s="125"/>
      <c r="F90" s="126"/>
      <c r="G90" s="2"/>
      <c r="H90" s="146" t="str">
        <f>IF($R90="", "", IFERROR(INDEX('Time &amp; Efficiency'!$CJ$9:$CJ$1470, MATCH(CONCATENATE($R90, " - ", 'Time &amp; Efficiency'!CQ$8), 'Time &amp; Efficiency'!CS$9:CS$1470, 0)), $O$7))</f>
        <v/>
      </c>
      <c r="I90" s="147" t="str">
        <f>IF($R90="", "", IFERROR(INDEX('Time &amp; Efficiency'!$CJ$9:$CJ$1470, MATCH(CONCATENATE($R90, " - ", 'Time &amp; Efficiency'!CR$8), 'Time &amp; Efficiency'!CT$9:CT$1470, 0)), $O$7))</f>
        <v/>
      </c>
      <c r="J90" s="2"/>
      <c r="M90" s="17" t="str">
        <f t="shared" si="16"/>
        <v/>
      </c>
      <c r="O90" s="118" t="str">
        <f t="shared" si="17"/>
        <v/>
      </c>
      <c r="Q90" s="131" t="str">
        <f t="shared" si="18"/>
        <v/>
      </c>
      <c r="R90" s="134" t="str">
        <f t="shared" si="19"/>
        <v/>
      </c>
      <c r="T90" s="17">
        <v>80</v>
      </c>
      <c r="U90" s="131" t="str">
        <f t="shared" si="20"/>
        <v/>
      </c>
      <c r="W90" s="137" t="str">
        <f t="shared" si="21"/>
        <v/>
      </c>
      <c r="Y90" s="6" t="str">
        <f t="shared" si="22"/>
        <v/>
      </c>
      <c r="Z90" s="54" t="str">
        <f t="shared" si="22"/>
        <v/>
      </c>
      <c r="AA90" s="54" t="str">
        <f t="shared" si="23"/>
        <v/>
      </c>
      <c r="AB90" s="54" t="str">
        <f t="shared" si="14"/>
        <v/>
      </c>
      <c r="AC90" s="7" t="str">
        <f t="shared" si="15"/>
        <v/>
      </c>
    </row>
    <row r="91" spans="1:29" x14ac:dyDescent="0.25">
      <c r="A91" s="2"/>
      <c r="B91" s="13"/>
      <c r="C91" s="123"/>
      <c r="D91" s="124"/>
      <c r="E91" s="125"/>
      <c r="F91" s="126"/>
      <c r="G91" s="2"/>
      <c r="H91" s="146" t="str">
        <f>IF($R91="", "", IFERROR(INDEX('Time &amp; Efficiency'!$CJ$9:$CJ$1470, MATCH(CONCATENATE($R91, " - ", 'Time &amp; Efficiency'!CQ$8), 'Time &amp; Efficiency'!CS$9:CS$1470, 0)), $O$7))</f>
        <v/>
      </c>
      <c r="I91" s="147" t="str">
        <f>IF($R91="", "", IFERROR(INDEX('Time &amp; Efficiency'!$CJ$9:$CJ$1470, MATCH(CONCATENATE($R91, " - ", 'Time &amp; Efficiency'!CR$8), 'Time &amp; Efficiency'!CT$9:CT$1470, 0)), $O$7))</f>
        <v/>
      </c>
      <c r="J91" s="2"/>
      <c r="M91" s="17" t="str">
        <f t="shared" si="16"/>
        <v/>
      </c>
      <c r="O91" s="118" t="str">
        <f t="shared" si="17"/>
        <v/>
      </c>
      <c r="Q91" s="131" t="str">
        <f t="shared" si="18"/>
        <v/>
      </c>
      <c r="R91" s="134" t="str">
        <f t="shared" si="19"/>
        <v/>
      </c>
      <c r="T91" s="17">
        <v>81</v>
      </c>
      <c r="U91" s="131" t="str">
        <f t="shared" si="20"/>
        <v/>
      </c>
      <c r="W91" s="137" t="str">
        <f t="shared" si="21"/>
        <v/>
      </c>
      <c r="Y91" s="6" t="str">
        <f t="shared" si="22"/>
        <v/>
      </c>
      <c r="Z91" s="54" t="str">
        <f t="shared" si="22"/>
        <v/>
      </c>
      <c r="AA91" s="54" t="str">
        <f t="shared" si="23"/>
        <v/>
      </c>
      <c r="AB91" s="54" t="str">
        <f t="shared" si="14"/>
        <v/>
      </c>
      <c r="AC91" s="7" t="str">
        <f t="shared" si="15"/>
        <v/>
      </c>
    </row>
    <row r="92" spans="1:29" x14ac:dyDescent="0.25">
      <c r="A92" s="2"/>
      <c r="B92" s="13"/>
      <c r="C92" s="123"/>
      <c r="D92" s="124"/>
      <c r="E92" s="125"/>
      <c r="F92" s="126"/>
      <c r="G92" s="2"/>
      <c r="H92" s="146" t="str">
        <f>IF($R92="", "", IFERROR(INDEX('Time &amp; Efficiency'!$CJ$9:$CJ$1470, MATCH(CONCATENATE($R92, " - ", 'Time &amp; Efficiency'!CQ$8), 'Time &amp; Efficiency'!CS$9:CS$1470, 0)), $O$7))</f>
        <v/>
      </c>
      <c r="I92" s="147" t="str">
        <f>IF($R92="", "", IFERROR(INDEX('Time &amp; Efficiency'!$CJ$9:$CJ$1470, MATCH(CONCATENATE($R92, " - ", 'Time &amp; Efficiency'!CR$8), 'Time &amp; Efficiency'!CT$9:CT$1470, 0)), $O$7))</f>
        <v/>
      </c>
      <c r="J92" s="2"/>
      <c r="M92" s="17" t="str">
        <f t="shared" si="16"/>
        <v/>
      </c>
      <c r="O92" s="118" t="str">
        <f t="shared" si="17"/>
        <v/>
      </c>
      <c r="Q92" s="131" t="str">
        <f t="shared" si="18"/>
        <v/>
      </c>
      <c r="R92" s="134" t="str">
        <f t="shared" si="19"/>
        <v/>
      </c>
      <c r="T92" s="17">
        <v>82</v>
      </c>
      <c r="U92" s="131" t="str">
        <f t="shared" si="20"/>
        <v/>
      </c>
      <c r="W92" s="137" t="str">
        <f t="shared" si="21"/>
        <v/>
      </c>
      <c r="Y92" s="6" t="str">
        <f t="shared" si="22"/>
        <v/>
      </c>
      <c r="Z92" s="54" t="str">
        <f t="shared" si="22"/>
        <v/>
      </c>
      <c r="AA92" s="54" t="str">
        <f t="shared" si="23"/>
        <v/>
      </c>
      <c r="AB92" s="54" t="str">
        <f t="shared" si="14"/>
        <v/>
      </c>
      <c r="AC92" s="7" t="str">
        <f t="shared" si="15"/>
        <v/>
      </c>
    </row>
    <row r="93" spans="1:29" x14ac:dyDescent="0.25">
      <c r="A93" s="2"/>
      <c r="B93" s="13"/>
      <c r="C93" s="123"/>
      <c r="D93" s="124"/>
      <c r="E93" s="125"/>
      <c r="F93" s="126"/>
      <c r="G93" s="2"/>
      <c r="H93" s="146" t="str">
        <f>IF($R93="", "", IFERROR(INDEX('Time &amp; Efficiency'!$CJ$9:$CJ$1470, MATCH(CONCATENATE($R93, " - ", 'Time &amp; Efficiency'!CQ$8), 'Time &amp; Efficiency'!CS$9:CS$1470, 0)), $O$7))</f>
        <v/>
      </c>
      <c r="I93" s="147" t="str">
        <f>IF($R93="", "", IFERROR(INDEX('Time &amp; Efficiency'!$CJ$9:$CJ$1470, MATCH(CONCATENATE($R93, " - ", 'Time &amp; Efficiency'!CR$8), 'Time &amp; Efficiency'!CT$9:CT$1470, 0)), $O$7))</f>
        <v/>
      </c>
      <c r="J93" s="2"/>
      <c r="M93" s="17" t="str">
        <f t="shared" si="16"/>
        <v/>
      </c>
      <c r="O93" s="118" t="str">
        <f t="shared" si="17"/>
        <v/>
      </c>
      <c r="Q93" s="131" t="str">
        <f t="shared" si="18"/>
        <v/>
      </c>
      <c r="R93" s="134" t="str">
        <f t="shared" si="19"/>
        <v/>
      </c>
      <c r="T93" s="17">
        <v>83</v>
      </c>
      <c r="U93" s="131" t="str">
        <f t="shared" si="20"/>
        <v/>
      </c>
      <c r="W93" s="137" t="str">
        <f t="shared" si="21"/>
        <v/>
      </c>
      <c r="Y93" s="6" t="str">
        <f t="shared" si="22"/>
        <v/>
      </c>
      <c r="Z93" s="54" t="str">
        <f t="shared" si="22"/>
        <v/>
      </c>
      <c r="AA93" s="54" t="str">
        <f t="shared" si="23"/>
        <v/>
      </c>
      <c r="AB93" s="54" t="str">
        <f t="shared" si="14"/>
        <v/>
      </c>
      <c r="AC93" s="7" t="str">
        <f t="shared" si="15"/>
        <v/>
      </c>
    </row>
    <row r="94" spans="1:29" x14ac:dyDescent="0.25">
      <c r="A94" s="2"/>
      <c r="B94" s="13"/>
      <c r="C94" s="123"/>
      <c r="D94" s="124"/>
      <c r="E94" s="125"/>
      <c r="F94" s="126"/>
      <c r="G94" s="2"/>
      <c r="H94" s="146" t="str">
        <f>IF($R94="", "", IFERROR(INDEX('Time &amp; Efficiency'!$CJ$9:$CJ$1470, MATCH(CONCATENATE($R94, " - ", 'Time &amp; Efficiency'!CQ$8), 'Time &amp; Efficiency'!CS$9:CS$1470, 0)), $O$7))</f>
        <v/>
      </c>
      <c r="I94" s="147" t="str">
        <f>IF($R94="", "", IFERROR(INDEX('Time &amp; Efficiency'!$CJ$9:$CJ$1470, MATCH(CONCATENATE($R94, " - ", 'Time &amp; Efficiency'!CR$8), 'Time &amp; Efficiency'!CT$9:CT$1470, 0)), $O$7))</f>
        <v/>
      </c>
      <c r="J94" s="2"/>
      <c r="M94" s="17" t="str">
        <f t="shared" si="16"/>
        <v/>
      </c>
      <c r="O94" s="118" t="str">
        <f t="shared" si="17"/>
        <v/>
      </c>
      <c r="Q94" s="131" t="str">
        <f t="shared" si="18"/>
        <v/>
      </c>
      <c r="R94" s="134" t="str">
        <f t="shared" si="19"/>
        <v/>
      </c>
      <c r="T94" s="17">
        <v>84</v>
      </c>
      <c r="U94" s="131" t="str">
        <f t="shared" si="20"/>
        <v/>
      </c>
      <c r="W94" s="137" t="str">
        <f t="shared" si="21"/>
        <v/>
      </c>
      <c r="Y94" s="6" t="str">
        <f t="shared" si="22"/>
        <v/>
      </c>
      <c r="Z94" s="54" t="str">
        <f t="shared" si="22"/>
        <v/>
      </c>
      <c r="AA94" s="54" t="str">
        <f t="shared" si="23"/>
        <v/>
      </c>
      <c r="AB94" s="54" t="str">
        <f t="shared" si="14"/>
        <v/>
      </c>
      <c r="AC94" s="7" t="str">
        <f t="shared" si="15"/>
        <v/>
      </c>
    </row>
    <row r="95" spans="1:29" x14ac:dyDescent="0.25">
      <c r="A95" s="2"/>
      <c r="B95" s="13"/>
      <c r="C95" s="123"/>
      <c r="D95" s="124"/>
      <c r="E95" s="125"/>
      <c r="F95" s="126"/>
      <c r="G95" s="2"/>
      <c r="H95" s="146" t="str">
        <f>IF($R95="", "", IFERROR(INDEX('Time &amp; Efficiency'!$CJ$9:$CJ$1470, MATCH(CONCATENATE($R95, " - ", 'Time &amp; Efficiency'!CQ$8), 'Time &amp; Efficiency'!CS$9:CS$1470, 0)), $O$7))</f>
        <v/>
      </c>
      <c r="I95" s="147" t="str">
        <f>IF($R95="", "", IFERROR(INDEX('Time &amp; Efficiency'!$CJ$9:$CJ$1470, MATCH(CONCATENATE($R95, " - ", 'Time &amp; Efficiency'!CR$8), 'Time &amp; Efficiency'!CT$9:CT$1470, 0)), $O$7))</f>
        <v/>
      </c>
      <c r="J95" s="2"/>
      <c r="M95" s="17" t="str">
        <f t="shared" si="16"/>
        <v/>
      </c>
      <c r="O95" s="118" t="str">
        <f t="shared" si="17"/>
        <v/>
      </c>
      <c r="Q95" s="131" t="str">
        <f t="shared" si="18"/>
        <v/>
      </c>
      <c r="R95" s="134" t="str">
        <f t="shared" si="19"/>
        <v/>
      </c>
      <c r="T95" s="17">
        <v>85</v>
      </c>
      <c r="U95" s="131" t="str">
        <f t="shared" si="20"/>
        <v/>
      </c>
      <c r="W95" s="137" t="str">
        <f t="shared" si="21"/>
        <v/>
      </c>
      <c r="Y95" s="6" t="str">
        <f t="shared" si="22"/>
        <v/>
      </c>
      <c r="Z95" s="54" t="str">
        <f t="shared" si="22"/>
        <v/>
      </c>
      <c r="AA95" s="54" t="str">
        <f t="shared" si="23"/>
        <v/>
      </c>
      <c r="AB95" s="54" t="str">
        <f t="shared" si="14"/>
        <v/>
      </c>
      <c r="AC95" s="7" t="str">
        <f t="shared" si="15"/>
        <v/>
      </c>
    </row>
    <row r="96" spans="1:29" x14ac:dyDescent="0.25">
      <c r="A96" s="2"/>
      <c r="B96" s="13"/>
      <c r="C96" s="123"/>
      <c r="D96" s="124"/>
      <c r="E96" s="125"/>
      <c r="F96" s="126"/>
      <c r="G96" s="2"/>
      <c r="H96" s="146" t="str">
        <f>IF($R96="", "", IFERROR(INDEX('Time &amp; Efficiency'!$CJ$9:$CJ$1470, MATCH(CONCATENATE($R96, " - ", 'Time &amp; Efficiency'!CQ$8), 'Time &amp; Efficiency'!CS$9:CS$1470, 0)), $O$7))</f>
        <v/>
      </c>
      <c r="I96" s="147" t="str">
        <f>IF($R96="", "", IFERROR(INDEX('Time &amp; Efficiency'!$CJ$9:$CJ$1470, MATCH(CONCATENATE($R96, " - ", 'Time &amp; Efficiency'!CR$8), 'Time &amp; Efficiency'!CT$9:CT$1470, 0)), $O$7))</f>
        <v/>
      </c>
      <c r="J96" s="2"/>
      <c r="M96" s="17" t="str">
        <f t="shared" si="16"/>
        <v/>
      </c>
      <c r="O96" s="118" t="str">
        <f t="shared" si="17"/>
        <v/>
      </c>
      <c r="Q96" s="131" t="str">
        <f t="shared" si="18"/>
        <v/>
      </c>
      <c r="R96" s="134" t="str">
        <f t="shared" si="19"/>
        <v/>
      </c>
      <c r="T96" s="17">
        <v>86</v>
      </c>
      <c r="U96" s="131" t="str">
        <f t="shared" si="20"/>
        <v/>
      </c>
      <c r="W96" s="137" t="str">
        <f t="shared" si="21"/>
        <v/>
      </c>
      <c r="Y96" s="6" t="str">
        <f t="shared" si="22"/>
        <v/>
      </c>
      <c r="Z96" s="54" t="str">
        <f t="shared" si="22"/>
        <v/>
      </c>
      <c r="AA96" s="54" t="str">
        <f t="shared" si="23"/>
        <v/>
      </c>
      <c r="AB96" s="54" t="str">
        <f t="shared" si="14"/>
        <v/>
      </c>
      <c r="AC96" s="7" t="str">
        <f t="shared" si="15"/>
        <v/>
      </c>
    </row>
    <row r="97" spans="1:29" x14ac:dyDescent="0.25">
      <c r="A97" s="2"/>
      <c r="B97" s="13"/>
      <c r="C97" s="123"/>
      <c r="D97" s="124"/>
      <c r="E97" s="125"/>
      <c r="F97" s="126"/>
      <c r="G97" s="2"/>
      <c r="H97" s="146" t="str">
        <f>IF($R97="", "", IFERROR(INDEX('Time &amp; Efficiency'!$CJ$9:$CJ$1470, MATCH(CONCATENATE($R97, " - ", 'Time &amp; Efficiency'!CQ$8), 'Time &amp; Efficiency'!CS$9:CS$1470, 0)), $O$7))</f>
        <v/>
      </c>
      <c r="I97" s="147" t="str">
        <f>IF($R97="", "", IFERROR(INDEX('Time &amp; Efficiency'!$CJ$9:$CJ$1470, MATCH(CONCATENATE($R97, " - ", 'Time &amp; Efficiency'!CR$8), 'Time &amp; Efficiency'!CT$9:CT$1470, 0)), $O$7))</f>
        <v/>
      </c>
      <c r="J97" s="2"/>
      <c r="M97" s="17" t="str">
        <f t="shared" si="16"/>
        <v/>
      </c>
      <c r="O97" s="118" t="str">
        <f t="shared" si="17"/>
        <v/>
      </c>
      <c r="Q97" s="131" t="str">
        <f t="shared" si="18"/>
        <v/>
      </c>
      <c r="R97" s="134" t="str">
        <f t="shared" si="19"/>
        <v/>
      </c>
      <c r="T97" s="17">
        <v>87</v>
      </c>
      <c r="U97" s="131" t="str">
        <f t="shared" si="20"/>
        <v/>
      </c>
      <c r="W97" s="137" t="str">
        <f t="shared" si="21"/>
        <v/>
      </c>
      <c r="Y97" s="6" t="str">
        <f t="shared" si="22"/>
        <v/>
      </c>
      <c r="Z97" s="54" t="str">
        <f t="shared" si="22"/>
        <v/>
      </c>
      <c r="AA97" s="54" t="str">
        <f t="shared" si="23"/>
        <v/>
      </c>
      <c r="AB97" s="54" t="str">
        <f t="shared" si="14"/>
        <v/>
      </c>
      <c r="AC97" s="7" t="str">
        <f t="shared" si="15"/>
        <v/>
      </c>
    </row>
    <row r="98" spans="1:29" x14ac:dyDescent="0.25">
      <c r="A98" s="2"/>
      <c r="B98" s="13"/>
      <c r="C98" s="123"/>
      <c r="D98" s="124"/>
      <c r="E98" s="125"/>
      <c r="F98" s="126"/>
      <c r="G98" s="2"/>
      <c r="H98" s="146" t="str">
        <f>IF($R98="", "", IFERROR(INDEX('Time &amp; Efficiency'!$CJ$9:$CJ$1470, MATCH(CONCATENATE($R98, " - ", 'Time &amp; Efficiency'!CQ$8), 'Time &amp; Efficiency'!CS$9:CS$1470, 0)), $O$7))</f>
        <v/>
      </c>
      <c r="I98" s="147" t="str">
        <f>IF($R98="", "", IFERROR(INDEX('Time &amp; Efficiency'!$CJ$9:$CJ$1470, MATCH(CONCATENATE($R98, " - ", 'Time &amp; Efficiency'!CR$8), 'Time &amp; Efficiency'!CT$9:CT$1470, 0)), $O$7))</f>
        <v/>
      </c>
      <c r="J98" s="2"/>
      <c r="M98" s="17" t="str">
        <f t="shared" si="16"/>
        <v/>
      </c>
      <c r="O98" s="118" t="str">
        <f t="shared" si="17"/>
        <v/>
      </c>
      <c r="Q98" s="131" t="str">
        <f t="shared" si="18"/>
        <v/>
      </c>
      <c r="R98" s="134" t="str">
        <f t="shared" si="19"/>
        <v/>
      </c>
      <c r="T98" s="17">
        <v>88</v>
      </c>
      <c r="U98" s="131" t="str">
        <f t="shared" si="20"/>
        <v/>
      </c>
      <c r="W98" s="137" t="str">
        <f t="shared" si="21"/>
        <v/>
      </c>
      <c r="Y98" s="6" t="str">
        <f t="shared" si="22"/>
        <v/>
      </c>
      <c r="Z98" s="54" t="str">
        <f t="shared" si="22"/>
        <v/>
      </c>
      <c r="AA98" s="54" t="str">
        <f t="shared" si="23"/>
        <v/>
      </c>
      <c r="AB98" s="54" t="str">
        <f t="shared" si="14"/>
        <v/>
      </c>
      <c r="AC98" s="7" t="str">
        <f t="shared" si="15"/>
        <v/>
      </c>
    </row>
    <row r="99" spans="1:29" x14ac:dyDescent="0.25">
      <c r="A99" s="2"/>
      <c r="B99" s="13"/>
      <c r="C99" s="123"/>
      <c r="D99" s="124"/>
      <c r="E99" s="125"/>
      <c r="F99" s="126"/>
      <c r="G99" s="2"/>
      <c r="H99" s="146" t="str">
        <f>IF($R99="", "", IFERROR(INDEX('Time &amp; Efficiency'!$CJ$9:$CJ$1470, MATCH(CONCATENATE($R99, " - ", 'Time &amp; Efficiency'!CQ$8), 'Time &amp; Efficiency'!CS$9:CS$1470, 0)), $O$7))</f>
        <v/>
      </c>
      <c r="I99" s="147" t="str">
        <f>IF($R99="", "", IFERROR(INDEX('Time &amp; Efficiency'!$CJ$9:$CJ$1470, MATCH(CONCATENATE($R99, " - ", 'Time &amp; Efficiency'!CR$8), 'Time &amp; Efficiency'!CT$9:CT$1470, 0)), $O$7))</f>
        <v/>
      </c>
      <c r="J99" s="2"/>
      <c r="M99" s="17" t="str">
        <f t="shared" si="16"/>
        <v/>
      </c>
      <c r="O99" s="118" t="str">
        <f t="shared" si="17"/>
        <v/>
      </c>
      <c r="Q99" s="131" t="str">
        <f t="shared" si="18"/>
        <v/>
      </c>
      <c r="R99" s="134" t="str">
        <f t="shared" si="19"/>
        <v/>
      </c>
      <c r="T99" s="17">
        <v>89</v>
      </c>
      <c r="U99" s="131" t="str">
        <f t="shared" si="20"/>
        <v/>
      </c>
      <c r="W99" s="137" t="str">
        <f t="shared" si="21"/>
        <v/>
      </c>
      <c r="Y99" s="6" t="str">
        <f t="shared" si="22"/>
        <v/>
      </c>
      <c r="Z99" s="54" t="str">
        <f t="shared" si="22"/>
        <v/>
      </c>
      <c r="AA99" s="54" t="str">
        <f t="shared" si="23"/>
        <v/>
      </c>
      <c r="AB99" s="54" t="str">
        <f t="shared" si="14"/>
        <v/>
      </c>
      <c r="AC99" s="7" t="str">
        <f t="shared" si="15"/>
        <v/>
      </c>
    </row>
    <row r="100" spans="1:29" x14ac:dyDescent="0.25">
      <c r="A100" s="2"/>
      <c r="B100" s="13"/>
      <c r="C100" s="123"/>
      <c r="D100" s="124"/>
      <c r="E100" s="125"/>
      <c r="F100" s="126"/>
      <c r="G100" s="2"/>
      <c r="H100" s="146" t="str">
        <f>IF($R100="", "", IFERROR(INDEX('Time &amp; Efficiency'!$CJ$9:$CJ$1470, MATCH(CONCATENATE($R100, " - ", 'Time &amp; Efficiency'!CQ$8), 'Time &amp; Efficiency'!CS$9:CS$1470, 0)), $O$7))</f>
        <v/>
      </c>
      <c r="I100" s="147" t="str">
        <f>IF($R100="", "", IFERROR(INDEX('Time &amp; Efficiency'!$CJ$9:$CJ$1470, MATCH(CONCATENATE($R100, " - ", 'Time &amp; Efficiency'!CR$8), 'Time &amp; Efficiency'!CT$9:CT$1470, 0)), $O$7))</f>
        <v/>
      </c>
      <c r="J100" s="2"/>
      <c r="M100" s="17" t="str">
        <f t="shared" si="16"/>
        <v/>
      </c>
      <c r="O100" s="118" t="str">
        <f t="shared" si="17"/>
        <v/>
      </c>
      <c r="Q100" s="131" t="str">
        <f t="shared" si="18"/>
        <v/>
      </c>
      <c r="R100" s="134" t="str">
        <f t="shared" si="19"/>
        <v/>
      </c>
      <c r="T100" s="17">
        <v>90</v>
      </c>
      <c r="U100" s="131" t="str">
        <f t="shared" si="20"/>
        <v/>
      </c>
      <c r="W100" s="137" t="str">
        <f t="shared" si="21"/>
        <v/>
      </c>
      <c r="Y100" s="6" t="str">
        <f t="shared" si="22"/>
        <v/>
      </c>
      <c r="Z100" s="54" t="str">
        <f t="shared" si="22"/>
        <v/>
      </c>
      <c r="AA100" s="54" t="str">
        <f t="shared" si="23"/>
        <v/>
      </c>
      <c r="AB100" s="54" t="str">
        <f t="shared" si="14"/>
        <v/>
      </c>
      <c r="AC100" s="7" t="str">
        <f t="shared" si="15"/>
        <v/>
      </c>
    </row>
    <row r="101" spans="1:29" x14ac:dyDescent="0.25">
      <c r="A101" s="2"/>
      <c r="B101" s="13"/>
      <c r="C101" s="123"/>
      <c r="D101" s="124"/>
      <c r="E101" s="125"/>
      <c r="F101" s="126"/>
      <c r="G101" s="2"/>
      <c r="H101" s="146" t="str">
        <f>IF($R101="", "", IFERROR(INDEX('Time &amp; Efficiency'!$CJ$9:$CJ$1470, MATCH(CONCATENATE($R101, " - ", 'Time &amp; Efficiency'!CQ$8), 'Time &amp; Efficiency'!CS$9:CS$1470, 0)), $O$7))</f>
        <v/>
      </c>
      <c r="I101" s="147" t="str">
        <f>IF($R101="", "", IFERROR(INDEX('Time &amp; Efficiency'!$CJ$9:$CJ$1470, MATCH(CONCATENATE($R101, " - ", 'Time &amp; Efficiency'!CR$8), 'Time &amp; Efficiency'!CT$9:CT$1470, 0)), $O$7))</f>
        <v/>
      </c>
      <c r="J101" s="2"/>
      <c r="M101" s="17" t="str">
        <f t="shared" si="16"/>
        <v/>
      </c>
      <c r="O101" s="118" t="str">
        <f t="shared" si="17"/>
        <v/>
      </c>
      <c r="Q101" s="131" t="str">
        <f t="shared" si="18"/>
        <v/>
      </c>
      <c r="R101" s="134" t="str">
        <f t="shared" si="19"/>
        <v/>
      </c>
      <c r="T101" s="17">
        <v>91</v>
      </c>
      <c r="U101" s="131" t="str">
        <f t="shared" si="20"/>
        <v/>
      </c>
      <c r="W101" s="137" t="str">
        <f t="shared" si="21"/>
        <v/>
      </c>
      <c r="Y101" s="6" t="str">
        <f t="shared" si="22"/>
        <v/>
      </c>
      <c r="Z101" s="54" t="str">
        <f t="shared" si="22"/>
        <v/>
      </c>
      <c r="AA101" s="54" t="str">
        <f t="shared" si="23"/>
        <v/>
      </c>
      <c r="AB101" s="54" t="str">
        <f t="shared" si="14"/>
        <v/>
      </c>
      <c r="AC101" s="7" t="str">
        <f t="shared" si="15"/>
        <v/>
      </c>
    </row>
    <row r="102" spans="1:29" x14ac:dyDescent="0.25">
      <c r="A102" s="2"/>
      <c r="B102" s="13"/>
      <c r="C102" s="123"/>
      <c r="D102" s="124"/>
      <c r="E102" s="125"/>
      <c r="F102" s="126"/>
      <c r="G102" s="2"/>
      <c r="H102" s="146" t="str">
        <f>IF($R102="", "", IFERROR(INDEX('Time &amp; Efficiency'!$CJ$9:$CJ$1470, MATCH(CONCATENATE($R102, " - ", 'Time &amp; Efficiency'!CQ$8), 'Time &amp; Efficiency'!CS$9:CS$1470, 0)), $O$7))</f>
        <v/>
      </c>
      <c r="I102" s="147" t="str">
        <f>IF($R102="", "", IFERROR(INDEX('Time &amp; Efficiency'!$CJ$9:$CJ$1470, MATCH(CONCATENATE($R102, " - ", 'Time &amp; Efficiency'!CR$8), 'Time &amp; Efficiency'!CT$9:CT$1470, 0)), $O$7))</f>
        <v/>
      </c>
      <c r="J102" s="2"/>
      <c r="M102" s="17" t="str">
        <f t="shared" si="16"/>
        <v/>
      </c>
      <c r="O102" s="118" t="str">
        <f t="shared" si="17"/>
        <v/>
      </c>
      <c r="Q102" s="131" t="str">
        <f t="shared" si="18"/>
        <v/>
      </c>
      <c r="R102" s="134" t="str">
        <f t="shared" si="19"/>
        <v/>
      </c>
      <c r="T102" s="17">
        <v>92</v>
      </c>
      <c r="U102" s="131" t="str">
        <f t="shared" si="20"/>
        <v/>
      </c>
      <c r="W102" s="137" t="str">
        <f t="shared" si="21"/>
        <v/>
      </c>
      <c r="Y102" s="6" t="str">
        <f t="shared" si="22"/>
        <v/>
      </c>
      <c r="Z102" s="54" t="str">
        <f t="shared" si="22"/>
        <v/>
      </c>
      <c r="AA102" s="54" t="str">
        <f t="shared" si="23"/>
        <v/>
      </c>
      <c r="AB102" s="54" t="str">
        <f t="shared" si="14"/>
        <v/>
      </c>
      <c r="AC102" s="7" t="str">
        <f t="shared" si="15"/>
        <v/>
      </c>
    </row>
    <row r="103" spans="1:29" x14ac:dyDescent="0.25">
      <c r="A103" s="2"/>
      <c r="B103" s="13"/>
      <c r="C103" s="123"/>
      <c r="D103" s="124"/>
      <c r="E103" s="125"/>
      <c r="F103" s="126"/>
      <c r="G103" s="2"/>
      <c r="H103" s="146" t="str">
        <f>IF($R103="", "", IFERROR(INDEX('Time &amp; Efficiency'!$CJ$9:$CJ$1470, MATCH(CONCATENATE($R103, " - ", 'Time &amp; Efficiency'!CQ$8), 'Time &amp; Efficiency'!CS$9:CS$1470, 0)), $O$7))</f>
        <v/>
      </c>
      <c r="I103" s="147" t="str">
        <f>IF($R103="", "", IFERROR(INDEX('Time &amp; Efficiency'!$CJ$9:$CJ$1470, MATCH(CONCATENATE($R103, " - ", 'Time &amp; Efficiency'!CR$8), 'Time &amp; Efficiency'!CT$9:CT$1470, 0)), $O$7))</f>
        <v/>
      </c>
      <c r="J103" s="2"/>
      <c r="M103" s="17" t="str">
        <f t="shared" si="16"/>
        <v/>
      </c>
      <c r="O103" s="118" t="str">
        <f t="shared" si="17"/>
        <v/>
      </c>
      <c r="Q103" s="131" t="str">
        <f t="shared" si="18"/>
        <v/>
      </c>
      <c r="R103" s="134" t="str">
        <f t="shared" si="19"/>
        <v/>
      </c>
      <c r="T103" s="17">
        <v>93</v>
      </c>
      <c r="U103" s="131" t="str">
        <f t="shared" si="20"/>
        <v/>
      </c>
      <c r="W103" s="137" t="str">
        <f t="shared" si="21"/>
        <v/>
      </c>
      <c r="Y103" s="6" t="str">
        <f t="shared" si="22"/>
        <v/>
      </c>
      <c r="Z103" s="54" t="str">
        <f t="shared" si="22"/>
        <v/>
      </c>
      <c r="AA103" s="54" t="str">
        <f t="shared" si="23"/>
        <v/>
      </c>
      <c r="AB103" s="54" t="str">
        <f t="shared" si="14"/>
        <v/>
      </c>
      <c r="AC103" s="7" t="str">
        <f t="shared" si="15"/>
        <v/>
      </c>
    </row>
    <row r="104" spans="1:29" x14ac:dyDescent="0.25">
      <c r="A104" s="2"/>
      <c r="B104" s="13"/>
      <c r="C104" s="123"/>
      <c r="D104" s="124"/>
      <c r="E104" s="125"/>
      <c r="F104" s="126"/>
      <c r="G104" s="2"/>
      <c r="H104" s="146" t="str">
        <f>IF($R104="", "", IFERROR(INDEX('Time &amp; Efficiency'!$CJ$9:$CJ$1470, MATCH(CONCATENATE($R104, " - ", 'Time &amp; Efficiency'!CQ$8), 'Time &amp; Efficiency'!CS$9:CS$1470, 0)), $O$7))</f>
        <v/>
      </c>
      <c r="I104" s="147" t="str">
        <f>IF($R104="", "", IFERROR(INDEX('Time &amp; Efficiency'!$CJ$9:$CJ$1470, MATCH(CONCATENATE($R104, " - ", 'Time &amp; Efficiency'!CR$8), 'Time &amp; Efficiency'!CT$9:CT$1470, 0)), $O$7))</f>
        <v/>
      </c>
      <c r="J104" s="2"/>
      <c r="M104" s="17" t="str">
        <f t="shared" si="16"/>
        <v/>
      </c>
      <c r="O104" s="118" t="str">
        <f t="shared" si="17"/>
        <v/>
      </c>
      <c r="Q104" s="131" t="str">
        <f t="shared" si="18"/>
        <v/>
      </c>
      <c r="R104" s="134" t="str">
        <f t="shared" si="19"/>
        <v/>
      </c>
      <c r="T104" s="17">
        <v>94</v>
      </c>
      <c r="U104" s="131" t="str">
        <f t="shared" si="20"/>
        <v/>
      </c>
      <c r="W104" s="137" t="str">
        <f t="shared" si="21"/>
        <v/>
      </c>
      <c r="Y104" s="6" t="str">
        <f t="shared" si="22"/>
        <v/>
      </c>
      <c r="Z104" s="54" t="str">
        <f t="shared" si="22"/>
        <v/>
      </c>
      <c r="AA104" s="54" t="str">
        <f t="shared" si="23"/>
        <v/>
      </c>
      <c r="AB104" s="54" t="str">
        <f t="shared" si="14"/>
        <v/>
      </c>
      <c r="AC104" s="7" t="str">
        <f t="shared" si="15"/>
        <v/>
      </c>
    </row>
    <row r="105" spans="1:29" x14ac:dyDescent="0.25">
      <c r="A105" s="2"/>
      <c r="B105" s="13"/>
      <c r="C105" s="123"/>
      <c r="D105" s="124"/>
      <c r="E105" s="125"/>
      <c r="F105" s="126"/>
      <c r="G105" s="2"/>
      <c r="H105" s="146" t="str">
        <f>IF($R105="", "", IFERROR(INDEX('Time &amp; Efficiency'!$CJ$9:$CJ$1470, MATCH(CONCATENATE($R105, " - ", 'Time &amp; Efficiency'!CQ$8), 'Time &amp; Efficiency'!CS$9:CS$1470, 0)), $O$7))</f>
        <v/>
      </c>
      <c r="I105" s="147" t="str">
        <f>IF($R105="", "", IFERROR(INDEX('Time &amp; Efficiency'!$CJ$9:$CJ$1470, MATCH(CONCATENATE($R105, " - ", 'Time &amp; Efficiency'!CR$8), 'Time &amp; Efficiency'!CT$9:CT$1470, 0)), $O$7))</f>
        <v/>
      </c>
      <c r="J105" s="2"/>
      <c r="M105" s="17" t="str">
        <f t="shared" si="16"/>
        <v/>
      </c>
      <c r="O105" s="118" t="str">
        <f t="shared" si="17"/>
        <v/>
      </c>
      <c r="Q105" s="131" t="str">
        <f t="shared" si="18"/>
        <v/>
      </c>
      <c r="R105" s="134" t="str">
        <f t="shared" si="19"/>
        <v/>
      </c>
      <c r="T105" s="17">
        <v>95</v>
      </c>
      <c r="U105" s="131" t="str">
        <f t="shared" si="20"/>
        <v/>
      </c>
      <c r="W105" s="137" t="str">
        <f t="shared" si="21"/>
        <v/>
      </c>
      <c r="Y105" s="6" t="str">
        <f t="shared" si="22"/>
        <v/>
      </c>
      <c r="Z105" s="54" t="str">
        <f t="shared" si="22"/>
        <v/>
      </c>
      <c r="AA105" s="54" t="str">
        <f t="shared" si="23"/>
        <v/>
      </c>
      <c r="AB105" s="54" t="str">
        <f t="shared" si="14"/>
        <v/>
      </c>
      <c r="AC105" s="7" t="str">
        <f t="shared" si="15"/>
        <v/>
      </c>
    </row>
    <row r="106" spans="1:29" x14ac:dyDescent="0.25">
      <c r="A106" s="2"/>
      <c r="B106" s="13"/>
      <c r="C106" s="123"/>
      <c r="D106" s="124"/>
      <c r="E106" s="125"/>
      <c r="F106" s="126"/>
      <c r="G106" s="2"/>
      <c r="H106" s="146" t="str">
        <f>IF($R106="", "", IFERROR(INDEX('Time &amp; Efficiency'!$CJ$9:$CJ$1470, MATCH(CONCATENATE($R106, " - ", 'Time &amp; Efficiency'!CQ$8), 'Time &amp; Efficiency'!CS$9:CS$1470, 0)), $O$7))</f>
        <v/>
      </c>
      <c r="I106" s="147" t="str">
        <f>IF($R106="", "", IFERROR(INDEX('Time &amp; Efficiency'!$CJ$9:$CJ$1470, MATCH(CONCATENATE($R106, " - ", 'Time &amp; Efficiency'!CR$8), 'Time &amp; Efficiency'!CT$9:CT$1470, 0)), $O$7))</f>
        <v/>
      </c>
      <c r="J106" s="2"/>
      <c r="M106" s="17" t="str">
        <f t="shared" si="16"/>
        <v/>
      </c>
      <c r="O106" s="118" t="str">
        <f t="shared" si="17"/>
        <v/>
      </c>
      <c r="Q106" s="131" t="str">
        <f t="shared" si="18"/>
        <v/>
      </c>
      <c r="R106" s="134" t="str">
        <f t="shared" si="19"/>
        <v/>
      </c>
      <c r="T106" s="17">
        <v>96</v>
      </c>
      <c r="U106" s="131" t="str">
        <f t="shared" si="20"/>
        <v/>
      </c>
      <c r="W106" s="137" t="str">
        <f t="shared" si="21"/>
        <v/>
      </c>
      <c r="Y106" s="6" t="str">
        <f t="shared" si="22"/>
        <v/>
      </c>
      <c r="Z106" s="54" t="str">
        <f t="shared" si="22"/>
        <v/>
      </c>
      <c r="AA106" s="54" t="str">
        <f t="shared" si="23"/>
        <v/>
      </c>
      <c r="AB106" s="54" t="str">
        <f t="shared" si="14"/>
        <v/>
      </c>
      <c r="AC106" s="7" t="str">
        <f t="shared" si="15"/>
        <v/>
      </c>
    </row>
    <row r="107" spans="1:29" x14ac:dyDescent="0.25">
      <c r="A107" s="2"/>
      <c r="B107" s="13"/>
      <c r="C107" s="123"/>
      <c r="D107" s="124"/>
      <c r="E107" s="125"/>
      <c r="F107" s="126"/>
      <c r="G107" s="2"/>
      <c r="H107" s="146" t="str">
        <f>IF($R107="", "", IFERROR(INDEX('Time &amp; Efficiency'!$CJ$9:$CJ$1470, MATCH(CONCATENATE($R107, " - ", 'Time &amp; Efficiency'!CQ$8), 'Time &amp; Efficiency'!CS$9:CS$1470, 0)), $O$7))</f>
        <v/>
      </c>
      <c r="I107" s="147" t="str">
        <f>IF($R107="", "", IFERROR(INDEX('Time &amp; Efficiency'!$CJ$9:$CJ$1470, MATCH(CONCATENATE($R107, " - ", 'Time &amp; Efficiency'!CR$8), 'Time &amp; Efficiency'!CT$9:CT$1470, 0)), $O$7))</f>
        <v/>
      </c>
      <c r="J107" s="2"/>
      <c r="M107" s="17" t="str">
        <f t="shared" si="16"/>
        <v/>
      </c>
      <c r="O107" s="118" t="str">
        <f t="shared" si="17"/>
        <v/>
      </c>
      <c r="Q107" s="131" t="str">
        <f t="shared" si="18"/>
        <v/>
      </c>
      <c r="R107" s="134" t="str">
        <f t="shared" si="19"/>
        <v/>
      </c>
      <c r="T107" s="17">
        <v>97</v>
      </c>
      <c r="U107" s="131" t="str">
        <f t="shared" si="20"/>
        <v/>
      </c>
      <c r="W107" s="137" t="str">
        <f t="shared" si="21"/>
        <v/>
      </c>
      <c r="Y107" s="6" t="str">
        <f t="shared" si="22"/>
        <v/>
      </c>
      <c r="Z107" s="54" t="str">
        <f t="shared" si="22"/>
        <v/>
      </c>
      <c r="AA107" s="54" t="str">
        <f t="shared" si="23"/>
        <v/>
      </c>
      <c r="AB107" s="54" t="str">
        <f t="shared" si="14"/>
        <v/>
      </c>
      <c r="AC107" s="7" t="str">
        <f t="shared" si="15"/>
        <v/>
      </c>
    </row>
    <row r="108" spans="1:29" x14ac:dyDescent="0.25">
      <c r="A108" s="2"/>
      <c r="B108" s="13"/>
      <c r="C108" s="123"/>
      <c r="D108" s="124"/>
      <c r="E108" s="125"/>
      <c r="F108" s="126"/>
      <c r="G108" s="2"/>
      <c r="H108" s="146" t="str">
        <f>IF($R108="", "", IFERROR(INDEX('Time &amp; Efficiency'!$CJ$9:$CJ$1470, MATCH(CONCATENATE($R108, " - ", 'Time &amp; Efficiency'!CQ$8), 'Time &amp; Efficiency'!CS$9:CS$1470, 0)), $O$7))</f>
        <v/>
      </c>
      <c r="I108" s="147" t="str">
        <f>IF($R108="", "", IFERROR(INDEX('Time &amp; Efficiency'!$CJ$9:$CJ$1470, MATCH(CONCATENATE($R108, " - ", 'Time &amp; Efficiency'!CR$8), 'Time &amp; Efficiency'!CT$9:CT$1470, 0)), $O$7))</f>
        <v/>
      </c>
      <c r="J108" s="2"/>
      <c r="M108" s="17" t="str">
        <f t="shared" si="16"/>
        <v/>
      </c>
      <c r="O108" s="118" t="str">
        <f t="shared" si="17"/>
        <v/>
      </c>
      <c r="Q108" s="131" t="str">
        <f t="shared" si="18"/>
        <v/>
      </c>
      <c r="R108" s="134" t="str">
        <f t="shared" si="19"/>
        <v/>
      </c>
      <c r="T108" s="17">
        <v>98</v>
      </c>
      <c r="U108" s="131" t="str">
        <f t="shared" si="20"/>
        <v/>
      </c>
      <c r="W108" s="137" t="str">
        <f t="shared" si="21"/>
        <v/>
      </c>
      <c r="Y108" s="6" t="str">
        <f t="shared" si="22"/>
        <v/>
      </c>
      <c r="Z108" s="54" t="str">
        <f t="shared" si="22"/>
        <v/>
      </c>
      <c r="AA108" s="54" t="str">
        <f t="shared" si="23"/>
        <v/>
      </c>
      <c r="AB108" s="54" t="str">
        <f t="shared" si="14"/>
        <v/>
      </c>
      <c r="AC108" s="7" t="str">
        <f t="shared" si="15"/>
        <v/>
      </c>
    </row>
    <row r="109" spans="1:29" x14ac:dyDescent="0.25">
      <c r="A109" s="2"/>
      <c r="B109" s="13"/>
      <c r="C109" s="123"/>
      <c r="D109" s="124"/>
      <c r="E109" s="125"/>
      <c r="F109" s="126"/>
      <c r="G109" s="2"/>
      <c r="H109" s="146" t="str">
        <f>IF($R109="", "", IFERROR(INDEX('Time &amp; Efficiency'!$CJ$9:$CJ$1470, MATCH(CONCATENATE($R109, " - ", 'Time &amp; Efficiency'!CQ$8), 'Time &amp; Efficiency'!CS$9:CS$1470, 0)), $O$7))</f>
        <v/>
      </c>
      <c r="I109" s="147" t="str">
        <f>IF($R109="", "", IFERROR(INDEX('Time &amp; Efficiency'!$CJ$9:$CJ$1470, MATCH(CONCATENATE($R109, " - ", 'Time &amp; Efficiency'!CR$8), 'Time &amp; Efficiency'!CT$9:CT$1470, 0)), $O$7))</f>
        <v/>
      </c>
      <c r="J109" s="2"/>
      <c r="M109" s="17" t="str">
        <f t="shared" si="16"/>
        <v/>
      </c>
      <c r="O109" s="118" t="str">
        <f t="shared" si="17"/>
        <v/>
      </c>
      <c r="Q109" s="131" t="str">
        <f t="shared" si="18"/>
        <v/>
      </c>
      <c r="R109" s="134" t="str">
        <f t="shared" si="19"/>
        <v/>
      </c>
      <c r="T109" s="17">
        <v>99</v>
      </c>
      <c r="U109" s="131" t="str">
        <f t="shared" si="20"/>
        <v/>
      </c>
      <c r="W109" s="137" t="str">
        <f t="shared" si="21"/>
        <v/>
      </c>
      <c r="Y109" s="6" t="str">
        <f t="shared" si="22"/>
        <v/>
      </c>
      <c r="Z109" s="54" t="str">
        <f t="shared" si="22"/>
        <v/>
      </c>
      <c r="AA109" s="54" t="str">
        <f t="shared" si="23"/>
        <v/>
      </c>
      <c r="AB109" s="54" t="str">
        <f t="shared" si="14"/>
        <v/>
      </c>
      <c r="AC109" s="7" t="str">
        <f t="shared" si="15"/>
        <v/>
      </c>
    </row>
    <row r="110" spans="1:29" x14ac:dyDescent="0.25">
      <c r="A110" s="2"/>
      <c r="B110" s="13"/>
      <c r="C110" s="123"/>
      <c r="D110" s="124"/>
      <c r="E110" s="125"/>
      <c r="F110" s="126"/>
      <c r="G110" s="2"/>
      <c r="H110" s="146" t="str">
        <f>IF($R110="", "", IFERROR(INDEX('Time &amp; Efficiency'!$CJ$9:$CJ$1470, MATCH(CONCATENATE($R110, " - ", 'Time &amp; Efficiency'!CQ$8), 'Time &amp; Efficiency'!CS$9:CS$1470, 0)), $O$7))</f>
        <v/>
      </c>
      <c r="I110" s="147" t="str">
        <f>IF($R110="", "", IFERROR(INDEX('Time &amp; Efficiency'!$CJ$9:$CJ$1470, MATCH(CONCATENATE($R110, " - ", 'Time &amp; Efficiency'!CR$8), 'Time &amp; Efficiency'!CT$9:CT$1470, 0)), $O$7))</f>
        <v/>
      </c>
      <c r="J110" s="2"/>
      <c r="M110" s="17" t="str">
        <f t="shared" si="16"/>
        <v/>
      </c>
      <c r="O110" s="118" t="str">
        <f t="shared" si="17"/>
        <v/>
      </c>
      <c r="Q110" s="131" t="str">
        <f t="shared" si="18"/>
        <v/>
      </c>
      <c r="R110" s="134" t="str">
        <f t="shared" si="19"/>
        <v/>
      </c>
      <c r="T110" s="17">
        <v>100</v>
      </c>
      <c r="U110" s="131" t="str">
        <f t="shared" si="20"/>
        <v/>
      </c>
      <c r="W110" s="137" t="str">
        <f t="shared" si="21"/>
        <v/>
      </c>
      <c r="Y110" s="6" t="str">
        <f t="shared" si="22"/>
        <v/>
      </c>
      <c r="Z110" s="54" t="str">
        <f t="shared" si="22"/>
        <v/>
      </c>
      <c r="AA110" s="54" t="str">
        <f t="shared" si="23"/>
        <v/>
      </c>
      <c r="AB110" s="54" t="str">
        <f t="shared" si="14"/>
        <v/>
      </c>
      <c r="AC110" s="7" t="str">
        <f t="shared" si="15"/>
        <v/>
      </c>
    </row>
    <row r="111" spans="1:29" x14ac:dyDescent="0.25">
      <c r="A111" s="2"/>
      <c r="B111" s="13"/>
      <c r="C111" s="123"/>
      <c r="D111" s="124"/>
      <c r="E111" s="125"/>
      <c r="F111" s="126"/>
      <c r="G111" s="2"/>
      <c r="H111" s="146" t="str">
        <f>IF($R111="", "", IFERROR(INDEX('Time &amp; Efficiency'!$CJ$9:$CJ$1470, MATCH(CONCATENATE($R111, " - ", 'Time &amp; Efficiency'!CQ$8), 'Time &amp; Efficiency'!CS$9:CS$1470, 0)), $O$7))</f>
        <v/>
      </c>
      <c r="I111" s="147" t="str">
        <f>IF($R111="", "", IFERROR(INDEX('Time &amp; Efficiency'!$CJ$9:$CJ$1470, MATCH(CONCATENATE($R111, " - ", 'Time &amp; Efficiency'!CR$8), 'Time &amp; Efficiency'!CT$9:CT$1470, 0)), $O$7))</f>
        <v/>
      </c>
      <c r="J111" s="2"/>
      <c r="M111" s="17" t="str">
        <f t="shared" si="16"/>
        <v/>
      </c>
      <c r="O111" s="118" t="str">
        <f t="shared" si="17"/>
        <v/>
      </c>
      <c r="Q111" s="131" t="str">
        <f t="shared" si="18"/>
        <v/>
      </c>
      <c r="R111" s="134" t="str">
        <f t="shared" si="19"/>
        <v/>
      </c>
      <c r="T111" s="17">
        <v>101</v>
      </c>
      <c r="U111" s="131" t="str">
        <f t="shared" si="20"/>
        <v/>
      </c>
      <c r="W111" s="137" t="str">
        <f t="shared" si="21"/>
        <v/>
      </c>
      <c r="Y111" s="6" t="str">
        <f t="shared" si="22"/>
        <v/>
      </c>
      <c r="Z111" s="54" t="str">
        <f t="shared" si="22"/>
        <v/>
      </c>
      <c r="AA111" s="54" t="str">
        <f t="shared" si="23"/>
        <v/>
      </c>
      <c r="AB111" s="54" t="str">
        <f t="shared" si="14"/>
        <v/>
      </c>
      <c r="AC111" s="7" t="str">
        <f t="shared" si="15"/>
        <v/>
      </c>
    </row>
    <row r="112" spans="1:29" x14ac:dyDescent="0.25">
      <c r="A112" s="2"/>
      <c r="B112" s="13"/>
      <c r="C112" s="123"/>
      <c r="D112" s="124"/>
      <c r="E112" s="125"/>
      <c r="F112" s="126"/>
      <c r="G112" s="2"/>
      <c r="H112" s="146" t="str">
        <f>IF($R112="", "", IFERROR(INDEX('Time &amp; Efficiency'!$CJ$9:$CJ$1470, MATCH(CONCATENATE($R112, " - ", 'Time &amp; Efficiency'!CQ$8), 'Time &amp; Efficiency'!CS$9:CS$1470, 0)), $O$7))</f>
        <v/>
      </c>
      <c r="I112" s="147" t="str">
        <f>IF($R112="", "", IFERROR(INDEX('Time &amp; Efficiency'!$CJ$9:$CJ$1470, MATCH(CONCATENATE($R112, " - ", 'Time &amp; Efficiency'!CR$8), 'Time &amp; Efficiency'!CT$9:CT$1470, 0)), $O$7))</f>
        <v/>
      </c>
      <c r="J112" s="2"/>
      <c r="M112" s="17" t="str">
        <f t="shared" si="16"/>
        <v/>
      </c>
      <c r="O112" s="118" t="str">
        <f t="shared" si="17"/>
        <v/>
      </c>
      <c r="Q112" s="131" t="str">
        <f t="shared" si="18"/>
        <v/>
      </c>
      <c r="R112" s="134" t="str">
        <f t="shared" si="19"/>
        <v/>
      </c>
      <c r="T112" s="17">
        <v>102</v>
      </c>
      <c r="U112" s="131" t="str">
        <f t="shared" si="20"/>
        <v/>
      </c>
      <c r="W112" s="137" t="str">
        <f t="shared" si="21"/>
        <v/>
      </c>
      <c r="Y112" s="6" t="str">
        <f t="shared" si="22"/>
        <v/>
      </c>
      <c r="Z112" s="54" t="str">
        <f t="shared" si="22"/>
        <v/>
      </c>
      <c r="AA112" s="54" t="str">
        <f t="shared" si="23"/>
        <v/>
      </c>
      <c r="AB112" s="54" t="str">
        <f t="shared" si="14"/>
        <v/>
      </c>
      <c r="AC112" s="7" t="str">
        <f t="shared" si="15"/>
        <v/>
      </c>
    </row>
    <row r="113" spans="1:29" x14ac:dyDescent="0.25">
      <c r="A113" s="2"/>
      <c r="B113" s="13"/>
      <c r="C113" s="123"/>
      <c r="D113" s="124"/>
      <c r="E113" s="125"/>
      <c r="F113" s="126"/>
      <c r="G113" s="2"/>
      <c r="H113" s="146" t="str">
        <f>IF($R113="", "", IFERROR(INDEX('Time &amp; Efficiency'!$CJ$9:$CJ$1470, MATCH(CONCATENATE($R113, " - ", 'Time &amp; Efficiency'!CQ$8), 'Time &amp; Efficiency'!CS$9:CS$1470, 0)), $O$7))</f>
        <v/>
      </c>
      <c r="I113" s="147" t="str">
        <f>IF($R113="", "", IFERROR(INDEX('Time &amp; Efficiency'!$CJ$9:$CJ$1470, MATCH(CONCATENATE($R113, " - ", 'Time &amp; Efficiency'!CR$8), 'Time &amp; Efficiency'!CT$9:CT$1470, 0)), $O$7))</f>
        <v/>
      </c>
      <c r="J113" s="2"/>
      <c r="M113" s="17" t="str">
        <f t="shared" si="16"/>
        <v/>
      </c>
      <c r="O113" s="118" t="str">
        <f t="shared" si="17"/>
        <v/>
      </c>
      <c r="Q113" s="131" t="str">
        <f t="shared" si="18"/>
        <v/>
      </c>
      <c r="R113" s="134" t="str">
        <f t="shared" si="19"/>
        <v/>
      </c>
      <c r="T113" s="17">
        <v>103</v>
      </c>
      <c r="U113" s="131" t="str">
        <f t="shared" si="20"/>
        <v/>
      </c>
      <c r="W113" s="137" t="str">
        <f t="shared" si="21"/>
        <v/>
      </c>
      <c r="Y113" s="6" t="str">
        <f t="shared" si="22"/>
        <v/>
      </c>
      <c r="Z113" s="54" t="str">
        <f t="shared" si="22"/>
        <v/>
      </c>
      <c r="AA113" s="54" t="str">
        <f t="shared" si="23"/>
        <v/>
      </c>
      <c r="AB113" s="54" t="str">
        <f t="shared" si="14"/>
        <v/>
      </c>
      <c r="AC113" s="7" t="str">
        <f t="shared" si="15"/>
        <v/>
      </c>
    </row>
    <row r="114" spans="1:29" x14ac:dyDescent="0.25">
      <c r="A114" s="2"/>
      <c r="B114" s="13"/>
      <c r="C114" s="123"/>
      <c r="D114" s="124"/>
      <c r="E114" s="125"/>
      <c r="F114" s="126"/>
      <c r="G114" s="2"/>
      <c r="H114" s="146" t="str">
        <f>IF($R114="", "", IFERROR(INDEX('Time &amp; Efficiency'!$CJ$9:$CJ$1470, MATCH(CONCATENATE($R114, " - ", 'Time &amp; Efficiency'!CQ$8), 'Time &amp; Efficiency'!CS$9:CS$1470, 0)), $O$7))</f>
        <v/>
      </c>
      <c r="I114" s="147" t="str">
        <f>IF($R114="", "", IFERROR(INDEX('Time &amp; Efficiency'!$CJ$9:$CJ$1470, MATCH(CONCATENATE($R114, " - ", 'Time &amp; Efficiency'!CR$8), 'Time &amp; Efficiency'!CT$9:CT$1470, 0)), $O$7))</f>
        <v/>
      </c>
      <c r="J114" s="2"/>
      <c r="M114" s="17" t="str">
        <f t="shared" si="16"/>
        <v/>
      </c>
      <c r="O114" s="118" t="str">
        <f t="shared" si="17"/>
        <v/>
      </c>
      <c r="Q114" s="131" t="str">
        <f t="shared" si="18"/>
        <v/>
      </c>
      <c r="R114" s="134" t="str">
        <f t="shared" si="19"/>
        <v/>
      </c>
      <c r="T114" s="17">
        <v>104</v>
      </c>
      <c r="U114" s="131" t="str">
        <f t="shared" si="20"/>
        <v/>
      </c>
      <c r="W114" s="137" t="str">
        <f t="shared" si="21"/>
        <v/>
      </c>
      <c r="Y114" s="6" t="str">
        <f t="shared" si="22"/>
        <v/>
      </c>
      <c r="Z114" s="54" t="str">
        <f t="shared" si="22"/>
        <v/>
      </c>
      <c r="AA114" s="54" t="str">
        <f t="shared" si="23"/>
        <v/>
      </c>
      <c r="AB114" s="54" t="str">
        <f t="shared" si="14"/>
        <v/>
      </c>
      <c r="AC114" s="7" t="str">
        <f t="shared" si="15"/>
        <v/>
      </c>
    </row>
    <row r="115" spans="1:29" x14ac:dyDescent="0.25">
      <c r="A115" s="2"/>
      <c r="B115" s="13"/>
      <c r="C115" s="123"/>
      <c r="D115" s="124"/>
      <c r="E115" s="125"/>
      <c r="F115" s="126"/>
      <c r="G115" s="2"/>
      <c r="H115" s="146" t="str">
        <f>IF($R115="", "", IFERROR(INDEX('Time &amp; Efficiency'!$CJ$9:$CJ$1470, MATCH(CONCATENATE($R115, " - ", 'Time &amp; Efficiency'!CQ$8), 'Time &amp; Efficiency'!CS$9:CS$1470, 0)), $O$7))</f>
        <v/>
      </c>
      <c r="I115" s="147" t="str">
        <f>IF($R115="", "", IFERROR(INDEX('Time &amp; Efficiency'!$CJ$9:$CJ$1470, MATCH(CONCATENATE($R115, " - ", 'Time &amp; Efficiency'!CR$8), 'Time &amp; Efficiency'!CT$9:CT$1470, 0)), $O$7))</f>
        <v/>
      </c>
      <c r="J115" s="2"/>
      <c r="M115" s="17" t="str">
        <f t="shared" si="16"/>
        <v/>
      </c>
      <c r="O115" s="118" t="str">
        <f t="shared" si="17"/>
        <v/>
      </c>
      <c r="Q115" s="131" t="str">
        <f t="shared" si="18"/>
        <v/>
      </c>
      <c r="R115" s="134" t="str">
        <f t="shared" si="19"/>
        <v/>
      </c>
      <c r="T115" s="17">
        <v>105</v>
      </c>
      <c r="U115" s="131" t="str">
        <f t="shared" si="20"/>
        <v/>
      </c>
      <c r="W115" s="137" t="str">
        <f t="shared" si="21"/>
        <v/>
      </c>
      <c r="Y115" s="6" t="str">
        <f t="shared" si="22"/>
        <v/>
      </c>
      <c r="Z115" s="54" t="str">
        <f t="shared" si="22"/>
        <v/>
      </c>
      <c r="AA115" s="54" t="str">
        <f t="shared" si="23"/>
        <v/>
      </c>
      <c r="AB115" s="54" t="str">
        <f t="shared" si="14"/>
        <v/>
      </c>
      <c r="AC115" s="7" t="str">
        <f t="shared" si="15"/>
        <v/>
      </c>
    </row>
    <row r="116" spans="1:29" x14ac:dyDescent="0.25">
      <c r="A116" s="2"/>
      <c r="B116" s="13"/>
      <c r="C116" s="123"/>
      <c r="D116" s="124"/>
      <c r="E116" s="125"/>
      <c r="F116" s="126"/>
      <c r="G116" s="2"/>
      <c r="H116" s="146" t="str">
        <f>IF($R116="", "", IFERROR(INDEX('Time &amp; Efficiency'!$CJ$9:$CJ$1470, MATCH(CONCATENATE($R116, " - ", 'Time &amp; Efficiency'!CQ$8), 'Time &amp; Efficiency'!CS$9:CS$1470, 0)), $O$7))</f>
        <v/>
      </c>
      <c r="I116" s="147" t="str">
        <f>IF($R116="", "", IFERROR(INDEX('Time &amp; Efficiency'!$CJ$9:$CJ$1470, MATCH(CONCATENATE($R116, " - ", 'Time &amp; Efficiency'!CR$8), 'Time &amp; Efficiency'!CT$9:CT$1470, 0)), $O$7))</f>
        <v/>
      </c>
      <c r="J116" s="2"/>
      <c r="M116" s="17" t="str">
        <f t="shared" si="16"/>
        <v/>
      </c>
      <c r="O116" s="118" t="str">
        <f t="shared" si="17"/>
        <v/>
      </c>
      <c r="Q116" s="131" t="str">
        <f t="shared" si="18"/>
        <v/>
      </c>
      <c r="R116" s="134" t="str">
        <f t="shared" si="19"/>
        <v/>
      </c>
      <c r="T116" s="17">
        <v>106</v>
      </c>
      <c r="U116" s="131" t="str">
        <f t="shared" si="20"/>
        <v/>
      </c>
      <c r="W116" s="137" t="str">
        <f t="shared" si="21"/>
        <v/>
      </c>
      <c r="Y116" s="6" t="str">
        <f t="shared" si="22"/>
        <v/>
      </c>
      <c r="Z116" s="54" t="str">
        <f t="shared" si="22"/>
        <v/>
      </c>
      <c r="AA116" s="54" t="str">
        <f t="shared" si="23"/>
        <v/>
      </c>
      <c r="AB116" s="54" t="str">
        <f t="shared" si="14"/>
        <v/>
      </c>
      <c r="AC116" s="7" t="str">
        <f t="shared" si="15"/>
        <v/>
      </c>
    </row>
    <row r="117" spans="1:29" x14ac:dyDescent="0.25">
      <c r="A117" s="2"/>
      <c r="B117" s="13"/>
      <c r="C117" s="123"/>
      <c r="D117" s="124"/>
      <c r="E117" s="125"/>
      <c r="F117" s="126"/>
      <c r="G117" s="2"/>
      <c r="H117" s="146" t="str">
        <f>IF($R117="", "", IFERROR(INDEX('Time &amp; Efficiency'!$CJ$9:$CJ$1470, MATCH(CONCATENATE($R117, " - ", 'Time &amp; Efficiency'!CQ$8), 'Time &amp; Efficiency'!CS$9:CS$1470, 0)), $O$7))</f>
        <v/>
      </c>
      <c r="I117" s="147" t="str">
        <f>IF($R117="", "", IFERROR(INDEX('Time &amp; Efficiency'!$CJ$9:$CJ$1470, MATCH(CONCATENATE($R117, " - ", 'Time &amp; Efficiency'!CR$8), 'Time &amp; Efficiency'!CT$9:CT$1470, 0)), $O$7))</f>
        <v/>
      </c>
      <c r="J117" s="2"/>
      <c r="M117" s="17" t="str">
        <f t="shared" si="16"/>
        <v/>
      </c>
      <c r="O117" s="118" t="str">
        <f t="shared" si="17"/>
        <v/>
      </c>
      <c r="Q117" s="131" t="str">
        <f t="shared" si="18"/>
        <v/>
      </c>
      <c r="R117" s="134" t="str">
        <f t="shared" si="19"/>
        <v/>
      </c>
      <c r="T117" s="17">
        <v>107</v>
      </c>
      <c r="U117" s="131" t="str">
        <f t="shared" si="20"/>
        <v/>
      </c>
      <c r="W117" s="137" t="str">
        <f t="shared" si="21"/>
        <v/>
      </c>
      <c r="Y117" s="6" t="str">
        <f t="shared" si="22"/>
        <v/>
      </c>
      <c r="Z117" s="54" t="str">
        <f t="shared" si="22"/>
        <v/>
      </c>
      <c r="AA117" s="54" t="str">
        <f t="shared" si="23"/>
        <v/>
      </c>
      <c r="AB117" s="54" t="str">
        <f t="shared" si="14"/>
        <v/>
      </c>
      <c r="AC117" s="7" t="str">
        <f t="shared" si="15"/>
        <v/>
      </c>
    </row>
    <row r="118" spans="1:29" x14ac:dyDescent="0.25">
      <c r="A118" s="2"/>
      <c r="B118" s="13"/>
      <c r="C118" s="123"/>
      <c r="D118" s="124"/>
      <c r="E118" s="125"/>
      <c r="F118" s="126"/>
      <c r="G118" s="2"/>
      <c r="H118" s="146" t="str">
        <f>IF($R118="", "", IFERROR(INDEX('Time &amp; Efficiency'!$CJ$9:$CJ$1470, MATCH(CONCATENATE($R118, " - ", 'Time &amp; Efficiency'!CQ$8), 'Time &amp; Efficiency'!CS$9:CS$1470, 0)), $O$7))</f>
        <v/>
      </c>
      <c r="I118" s="147" t="str">
        <f>IF($R118="", "", IFERROR(INDEX('Time &amp; Efficiency'!$CJ$9:$CJ$1470, MATCH(CONCATENATE($R118, " - ", 'Time &amp; Efficiency'!CR$8), 'Time &amp; Efficiency'!CT$9:CT$1470, 0)), $O$7))</f>
        <v/>
      </c>
      <c r="J118" s="2"/>
      <c r="M118" s="17" t="str">
        <f t="shared" si="16"/>
        <v/>
      </c>
      <c r="O118" s="118" t="str">
        <f t="shared" si="17"/>
        <v/>
      </c>
      <c r="Q118" s="131" t="str">
        <f t="shared" si="18"/>
        <v/>
      </c>
      <c r="R118" s="134" t="str">
        <f t="shared" si="19"/>
        <v/>
      </c>
      <c r="T118" s="17">
        <v>108</v>
      </c>
      <c r="U118" s="131" t="str">
        <f t="shared" si="20"/>
        <v/>
      </c>
      <c r="W118" s="137" t="str">
        <f t="shared" si="21"/>
        <v/>
      </c>
      <c r="Y118" s="6" t="str">
        <f t="shared" si="22"/>
        <v/>
      </c>
      <c r="Z118" s="54" t="str">
        <f t="shared" si="22"/>
        <v/>
      </c>
      <c r="AA118" s="54" t="str">
        <f t="shared" si="23"/>
        <v/>
      </c>
      <c r="AB118" s="54" t="str">
        <f t="shared" si="14"/>
        <v/>
      </c>
      <c r="AC118" s="7" t="str">
        <f t="shared" si="15"/>
        <v/>
      </c>
    </row>
    <row r="119" spans="1:29" x14ac:dyDescent="0.25">
      <c r="A119" s="2"/>
      <c r="B119" s="13"/>
      <c r="C119" s="123"/>
      <c r="D119" s="124"/>
      <c r="E119" s="125"/>
      <c r="F119" s="126"/>
      <c r="G119" s="2"/>
      <c r="H119" s="146" t="str">
        <f>IF($R119="", "", IFERROR(INDEX('Time &amp; Efficiency'!$CJ$9:$CJ$1470, MATCH(CONCATENATE($R119, " - ", 'Time &amp; Efficiency'!CQ$8), 'Time &amp; Efficiency'!CS$9:CS$1470, 0)), $O$7))</f>
        <v/>
      </c>
      <c r="I119" s="147" t="str">
        <f>IF($R119="", "", IFERROR(INDEX('Time &amp; Efficiency'!$CJ$9:$CJ$1470, MATCH(CONCATENATE($R119, " - ", 'Time &amp; Efficiency'!CR$8), 'Time &amp; Efficiency'!CT$9:CT$1470, 0)), $O$7))</f>
        <v/>
      </c>
      <c r="J119" s="2"/>
      <c r="M119" s="17" t="str">
        <f t="shared" si="16"/>
        <v/>
      </c>
      <c r="O119" s="118" t="str">
        <f t="shared" si="17"/>
        <v/>
      </c>
      <c r="Q119" s="131" t="str">
        <f t="shared" si="18"/>
        <v/>
      </c>
      <c r="R119" s="134" t="str">
        <f t="shared" si="19"/>
        <v/>
      </c>
      <c r="T119" s="17">
        <v>109</v>
      </c>
      <c r="U119" s="131" t="str">
        <f t="shared" si="20"/>
        <v/>
      </c>
      <c r="W119" s="137" t="str">
        <f t="shared" si="21"/>
        <v/>
      </c>
      <c r="Y119" s="6" t="str">
        <f t="shared" si="22"/>
        <v/>
      </c>
      <c r="Z119" s="54" t="str">
        <f t="shared" si="22"/>
        <v/>
      </c>
      <c r="AA119" s="54" t="str">
        <f t="shared" si="23"/>
        <v/>
      </c>
      <c r="AB119" s="54" t="str">
        <f t="shared" si="14"/>
        <v/>
      </c>
      <c r="AC119" s="7" t="str">
        <f t="shared" si="15"/>
        <v/>
      </c>
    </row>
    <row r="120" spans="1:29" x14ac:dyDescent="0.25">
      <c r="A120" s="2"/>
      <c r="B120" s="13"/>
      <c r="C120" s="123"/>
      <c r="D120" s="124"/>
      <c r="E120" s="125"/>
      <c r="F120" s="126"/>
      <c r="G120" s="2"/>
      <c r="H120" s="146" t="str">
        <f>IF($R120="", "", IFERROR(INDEX('Time &amp; Efficiency'!$CJ$9:$CJ$1470, MATCH(CONCATENATE($R120, " - ", 'Time &amp; Efficiency'!CQ$8), 'Time &amp; Efficiency'!CS$9:CS$1470, 0)), $O$7))</f>
        <v/>
      </c>
      <c r="I120" s="147" t="str">
        <f>IF($R120="", "", IFERROR(INDEX('Time &amp; Efficiency'!$CJ$9:$CJ$1470, MATCH(CONCATENATE($R120, " - ", 'Time &amp; Efficiency'!CR$8), 'Time &amp; Efficiency'!CT$9:CT$1470, 0)), $O$7))</f>
        <v/>
      </c>
      <c r="J120" s="2"/>
      <c r="M120" s="17" t="str">
        <f t="shared" si="16"/>
        <v/>
      </c>
      <c r="O120" s="118" t="str">
        <f t="shared" si="17"/>
        <v/>
      </c>
      <c r="Q120" s="131" t="str">
        <f t="shared" si="18"/>
        <v/>
      </c>
      <c r="R120" s="134" t="str">
        <f t="shared" si="19"/>
        <v/>
      </c>
      <c r="T120" s="17">
        <v>110</v>
      </c>
      <c r="U120" s="131" t="str">
        <f t="shared" si="20"/>
        <v/>
      </c>
      <c r="W120" s="137" t="str">
        <f t="shared" si="21"/>
        <v/>
      </c>
      <c r="Y120" s="6" t="str">
        <f t="shared" si="22"/>
        <v/>
      </c>
      <c r="Z120" s="54" t="str">
        <f t="shared" si="22"/>
        <v/>
      </c>
      <c r="AA120" s="54" t="str">
        <f t="shared" si="23"/>
        <v/>
      </c>
      <c r="AB120" s="54" t="str">
        <f t="shared" si="14"/>
        <v/>
      </c>
      <c r="AC120" s="7" t="str">
        <f t="shared" si="15"/>
        <v/>
      </c>
    </row>
    <row r="121" spans="1:29" x14ac:dyDescent="0.25">
      <c r="A121" s="2"/>
      <c r="B121" s="13"/>
      <c r="C121" s="123"/>
      <c r="D121" s="124"/>
      <c r="E121" s="125"/>
      <c r="F121" s="126"/>
      <c r="G121" s="2"/>
      <c r="H121" s="146" t="str">
        <f>IF($R121="", "", IFERROR(INDEX('Time &amp; Efficiency'!$CJ$9:$CJ$1470, MATCH(CONCATENATE($R121, " - ", 'Time &amp; Efficiency'!CQ$8), 'Time &amp; Efficiency'!CS$9:CS$1470, 0)), $O$7))</f>
        <v/>
      </c>
      <c r="I121" s="147" t="str">
        <f>IF($R121="", "", IFERROR(INDEX('Time &amp; Efficiency'!$CJ$9:$CJ$1470, MATCH(CONCATENATE($R121, " - ", 'Time &amp; Efficiency'!CR$8), 'Time &amp; Efficiency'!CT$9:CT$1470, 0)), $O$7))</f>
        <v/>
      </c>
      <c r="J121" s="2"/>
      <c r="M121" s="17" t="str">
        <f t="shared" si="16"/>
        <v/>
      </c>
      <c r="O121" s="118" t="str">
        <f t="shared" si="17"/>
        <v/>
      </c>
      <c r="Q121" s="131" t="str">
        <f t="shared" si="18"/>
        <v/>
      </c>
      <c r="R121" s="134" t="str">
        <f t="shared" si="19"/>
        <v/>
      </c>
      <c r="T121" s="17">
        <v>111</v>
      </c>
      <c r="U121" s="131" t="str">
        <f t="shared" si="20"/>
        <v/>
      </c>
      <c r="W121" s="137" t="str">
        <f t="shared" si="21"/>
        <v/>
      </c>
      <c r="Y121" s="6" t="str">
        <f t="shared" si="22"/>
        <v/>
      </c>
      <c r="Z121" s="54" t="str">
        <f t="shared" si="22"/>
        <v/>
      </c>
      <c r="AA121" s="54" t="str">
        <f t="shared" si="23"/>
        <v/>
      </c>
      <c r="AB121" s="54" t="str">
        <f t="shared" si="14"/>
        <v/>
      </c>
      <c r="AC121" s="7" t="str">
        <f t="shared" si="15"/>
        <v/>
      </c>
    </row>
    <row r="122" spans="1:29" x14ac:dyDescent="0.25">
      <c r="A122" s="2"/>
      <c r="B122" s="13"/>
      <c r="C122" s="123"/>
      <c r="D122" s="124"/>
      <c r="E122" s="125"/>
      <c r="F122" s="126"/>
      <c r="G122" s="2"/>
      <c r="H122" s="146" t="str">
        <f>IF($R122="", "", IFERROR(INDEX('Time &amp; Efficiency'!$CJ$9:$CJ$1470, MATCH(CONCATENATE($R122, " - ", 'Time &amp; Efficiency'!CQ$8), 'Time &amp; Efficiency'!CS$9:CS$1470, 0)), $O$7))</f>
        <v/>
      </c>
      <c r="I122" s="147" t="str">
        <f>IF($R122="", "", IFERROR(INDEX('Time &amp; Efficiency'!$CJ$9:$CJ$1470, MATCH(CONCATENATE($R122, " - ", 'Time &amp; Efficiency'!CR$8), 'Time &amp; Efficiency'!CT$9:CT$1470, 0)), $O$7))</f>
        <v/>
      </c>
      <c r="J122" s="2"/>
      <c r="M122" s="17" t="str">
        <f t="shared" si="16"/>
        <v/>
      </c>
      <c r="O122" s="118" t="str">
        <f t="shared" si="17"/>
        <v/>
      </c>
      <c r="Q122" s="131" t="str">
        <f t="shared" si="18"/>
        <v/>
      </c>
      <c r="R122" s="134" t="str">
        <f t="shared" si="19"/>
        <v/>
      </c>
      <c r="T122" s="17">
        <v>112</v>
      </c>
      <c r="U122" s="131" t="str">
        <f t="shared" si="20"/>
        <v/>
      </c>
      <c r="W122" s="137" t="str">
        <f t="shared" si="21"/>
        <v/>
      </c>
      <c r="Y122" s="6" t="str">
        <f t="shared" si="22"/>
        <v/>
      </c>
      <c r="Z122" s="54" t="str">
        <f t="shared" si="22"/>
        <v/>
      </c>
      <c r="AA122" s="54" t="str">
        <f t="shared" si="23"/>
        <v/>
      </c>
      <c r="AB122" s="54" t="str">
        <f t="shared" si="14"/>
        <v/>
      </c>
      <c r="AC122" s="7" t="str">
        <f t="shared" si="15"/>
        <v/>
      </c>
    </row>
    <row r="123" spans="1:29" x14ac:dyDescent="0.25">
      <c r="A123" s="2"/>
      <c r="B123" s="13"/>
      <c r="C123" s="123"/>
      <c r="D123" s="124"/>
      <c r="E123" s="125"/>
      <c r="F123" s="126"/>
      <c r="G123" s="2"/>
      <c r="H123" s="146" t="str">
        <f>IF($R123="", "", IFERROR(INDEX('Time &amp; Efficiency'!$CJ$9:$CJ$1470, MATCH(CONCATENATE($R123, " - ", 'Time &amp; Efficiency'!CQ$8), 'Time &amp; Efficiency'!CS$9:CS$1470, 0)), $O$7))</f>
        <v/>
      </c>
      <c r="I123" s="147" t="str">
        <f>IF($R123="", "", IFERROR(INDEX('Time &amp; Efficiency'!$CJ$9:$CJ$1470, MATCH(CONCATENATE($R123, " - ", 'Time &amp; Efficiency'!CR$8), 'Time &amp; Efficiency'!CT$9:CT$1470, 0)), $O$7))</f>
        <v/>
      </c>
      <c r="J123" s="2"/>
      <c r="M123" s="17" t="str">
        <f t="shared" si="16"/>
        <v/>
      </c>
      <c r="O123" s="118" t="str">
        <f t="shared" si="17"/>
        <v/>
      </c>
      <c r="Q123" s="131" t="str">
        <f t="shared" si="18"/>
        <v/>
      </c>
      <c r="R123" s="134" t="str">
        <f t="shared" si="19"/>
        <v/>
      </c>
      <c r="T123" s="17">
        <v>113</v>
      </c>
      <c r="U123" s="131" t="str">
        <f t="shared" si="20"/>
        <v/>
      </c>
      <c r="W123" s="137" t="str">
        <f t="shared" si="21"/>
        <v/>
      </c>
      <c r="Y123" s="6" t="str">
        <f t="shared" si="22"/>
        <v/>
      </c>
      <c r="Z123" s="54" t="str">
        <f t="shared" si="22"/>
        <v/>
      </c>
      <c r="AA123" s="54" t="str">
        <f t="shared" si="23"/>
        <v/>
      </c>
      <c r="AB123" s="54" t="str">
        <f t="shared" si="14"/>
        <v/>
      </c>
      <c r="AC123" s="7" t="str">
        <f t="shared" si="15"/>
        <v/>
      </c>
    </row>
    <row r="124" spans="1:29" x14ac:dyDescent="0.25">
      <c r="A124" s="2"/>
      <c r="B124" s="13"/>
      <c r="C124" s="123"/>
      <c r="D124" s="124"/>
      <c r="E124" s="125"/>
      <c r="F124" s="126"/>
      <c r="G124" s="2"/>
      <c r="H124" s="146" t="str">
        <f>IF($R124="", "", IFERROR(INDEX('Time &amp; Efficiency'!$CJ$9:$CJ$1470, MATCH(CONCATENATE($R124, " - ", 'Time &amp; Efficiency'!CQ$8), 'Time &amp; Efficiency'!CS$9:CS$1470, 0)), $O$7))</f>
        <v/>
      </c>
      <c r="I124" s="147" t="str">
        <f>IF($R124="", "", IFERROR(INDEX('Time &amp; Efficiency'!$CJ$9:$CJ$1470, MATCH(CONCATENATE($R124, " - ", 'Time &amp; Efficiency'!CR$8), 'Time &amp; Efficiency'!CT$9:CT$1470, 0)), $O$7))</f>
        <v/>
      </c>
      <c r="J124" s="2"/>
      <c r="M124" s="17" t="str">
        <f t="shared" si="16"/>
        <v/>
      </c>
      <c r="O124" s="118" t="str">
        <f t="shared" si="17"/>
        <v/>
      </c>
      <c r="Q124" s="131" t="str">
        <f t="shared" si="18"/>
        <v/>
      </c>
      <c r="R124" s="134" t="str">
        <f t="shared" si="19"/>
        <v/>
      </c>
      <c r="T124" s="17">
        <v>114</v>
      </c>
      <c r="U124" s="131" t="str">
        <f t="shared" si="20"/>
        <v/>
      </c>
      <c r="W124" s="137" t="str">
        <f t="shared" si="21"/>
        <v/>
      </c>
      <c r="Y124" s="6" t="str">
        <f t="shared" si="22"/>
        <v/>
      </c>
      <c r="Z124" s="54" t="str">
        <f t="shared" si="22"/>
        <v/>
      </c>
      <c r="AA124" s="54" t="str">
        <f t="shared" si="23"/>
        <v/>
      </c>
      <c r="AB124" s="54" t="str">
        <f t="shared" si="14"/>
        <v/>
      </c>
      <c r="AC124" s="7" t="str">
        <f t="shared" si="15"/>
        <v/>
      </c>
    </row>
    <row r="125" spans="1:29" x14ac:dyDescent="0.25">
      <c r="A125" s="2"/>
      <c r="B125" s="13"/>
      <c r="C125" s="123"/>
      <c r="D125" s="124"/>
      <c r="E125" s="125"/>
      <c r="F125" s="126"/>
      <c r="G125" s="2"/>
      <c r="H125" s="146" t="str">
        <f>IF($R125="", "", IFERROR(INDEX('Time &amp; Efficiency'!$CJ$9:$CJ$1470, MATCH(CONCATENATE($R125, " - ", 'Time &amp; Efficiency'!CQ$8), 'Time &amp; Efficiency'!CS$9:CS$1470, 0)), $O$7))</f>
        <v/>
      </c>
      <c r="I125" s="147" t="str">
        <f>IF($R125="", "", IFERROR(INDEX('Time &amp; Efficiency'!$CJ$9:$CJ$1470, MATCH(CONCATENATE($R125, " - ", 'Time &amp; Efficiency'!CR$8), 'Time &amp; Efficiency'!CT$9:CT$1470, 0)), $O$7))</f>
        <v/>
      </c>
      <c r="J125" s="2"/>
      <c r="M125" s="17" t="str">
        <f t="shared" si="16"/>
        <v/>
      </c>
      <c r="O125" s="118" t="str">
        <f t="shared" si="17"/>
        <v/>
      </c>
      <c r="Q125" s="131" t="str">
        <f t="shared" si="18"/>
        <v/>
      </c>
      <c r="R125" s="134" t="str">
        <f t="shared" si="19"/>
        <v/>
      </c>
      <c r="T125" s="17">
        <v>115</v>
      </c>
      <c r="U125" s="131" t="str">
        <f t="shared" si="20"/>
        <v/>
      </c>
      <c r="W125" s="137" t="str">
        <f t="shared" si="21"/>
        <v/>
      </c>
      <c r="Y125" s="6" t="str">
        <f t="shared" si="22"/>
        <v/>
      </c>
      <c r="Z125" s="54" t="str">
        <f t="shared" si="22"/>
        <v/>
      </c>
      <c r="AA125" s="54" t="str">
        <f t="shared" si="23"/>
        <v/>
      </c>
      <c r="AB125" s="54" t="str">
        <f t="shared" si="14"/>
        <v/>
      </c>
      <c r="AC125" s="7" t="str">
        <f t="shared" si="15"/>
        <v/>
      </c>
    </row>
    <row r="126" spans="1:29" x14ac:dyDescent="0.25">
      <c r="A126" s="2"/>
      <c r="B126" s="13"/>
      <c r="C126" s="123"/>
      <c r="D126" s="124"/>
      <c r="E126" s="125"/>
      <c r="F126" s="126"/>
      <c r="G126" s="2"/>
      <c r="H126" s="146" t="str">
        <f>IF($R126="", "", IFERROR(INDEX('Time &amp; Efficiency'!$CJ$9:$CJ$1470, MATCH(CONCATENATE($R126, " - ", 'Time &amp; Efficiency'!CQ$8), 'Time &amp; Efficiency'!CS$9:CS$1470, 0)), $O$7))</f>
        <v/>
      </c>
      <c r="I126" s="147" t="str">
        <f>IF($R126="", "", IFERROR(INDEX('Time &amp; Efficiency'!$CJ$9:$CJ$1470, MATCH(CONCATENATE($R126, " - ", 'Time &amp; Efficiency'!CR$8), 'Time &amp; Efficiency'!CT$9:CT$1470, 0)), $O$7))</f>
        <v/>
      </c>
      <c r="J126" s="2"/>
      <c r="M126" s="17" t="str">
        <f t="shared" si="16"/>
        <v/>
      </c>
      <c r="O126" s="118" t="str">
        <f t="shared" si="17"/>
        <v/>
      </c>
      <c r="Q126" s="131" t="str">
        <f t="shared" si="18"/>
        <v/>
      </c>
      <c r="R126" s="134" t="str">
        <f t="shared" si="19"/>
        <v/>
      </c>
      <c r="T126" s="17">
        <v>116</v>
      </c>
      <c r="U126" s="131" t="str">
        <f t="shared" si="20"/>
        <v/>
      </c>
      <c r="W126" s="137" t="str">
        <f t="shared" si="21"/>
        <v/>
      </c>
      <c r="Y126" s="6" t="str">
        <f t="shared" si="22"/>
        <v/>
      </c>
      <c r="Z126" s="54" t="str">
        <f t="shared" si="22"/>
        <v/>
      </c>
      <c r="AA126" s="54" t="str">
        <f t="shared" si="23"/>
        <v/>
      </c>
      <c r="AB126" s="54" t="str">
        <f t="shared" si="14"/>
        <v/>
      </c>
      <c r="AC126" s="7" t="str">
        <f t="shared" si="15"/>
        <v/>
      </c>
    </row>
    <row r="127" spans="1:29" x14ac:dyDescent="0.25">
      <c r="A127" s="2"/>
      <c r="B127" s="13"/>
      <c r="C127" s="123"/>
      <c r="D127" s="124"/>
      <c r="E127" s="125"/>
      <c r="F127" s="126"/>
      <c r="G127" s="2"/>
      <c r="H127" s="146" t="str">
        <f>IF($R127="", "", IFERROR(INDEX('Time &amp; Efficiency'!$CJ$9:$CJ$1470, MATCH(CONCATENATE($R127, " - ", 'Time &amp; Efficiency'!CQ$8), 'Time &amp; Efficiency'!CS$9:CS$1470, 0)), $O$7))</f>
        <v/>
      </c>
      <c r="I127" s="147" t="str">
        <f>IF($R127="", "", IFERROR(INDEX('Time &amp; Efficiency'!$CJ$9:$CJ$1470, MATCH(CONCATENATE($R127, " - ", 'Time &amp; Efficiency'!CR$8), 'Time &amp; Efficiency'!CT$9:CT$1470, 0)), $O$7))</f>
        <v/>
      </c>
      <c r="J127" s="2"/>
      <c r="M127" s="17" t="str">
        <f t="shared" si="16"/>
        <v/>
      </c>
      <c r="O127" s="118" t="str">
        <f t="shared" si="17"/>
        <v/>
      </c>
      <c r="Q127" s="131" t="str">
        <f t="shared" si="18"/>
        <v/>
      </c>
      <c r="R127" s="134" t="str">
        <f t="shared" si="19"/>
        <v/>
      </c>
      <c r="T127" s="17">
        <v>117</v>
      </c>
      <c r="U127" s="131" t="str">
        <f t="shared" si="20"/>
        <v/>
      </c>
      <c r="W127" s="137" t="str">
        <f t="shared" si="21"/>
        <v/>
      </c>
      <c r="Y127" s="6" t="str">
        <f t="shared" si="22"/>
        <v/>
      </c>
      <c r="Z127" s="54" t="str">
        <f t="shared" si="22"/>
        <v/>
      </c>
      <c r="AA127" s="54" t="str">
        <f t="shared" si="23"/>
        <v/>
      </c>
      <c r="AB127" s="54" t="str">
        <f t="shared" si="14"/>
        <v/>
      </c>
      <c r="AC127" s="7" t="str">
        <f t="shared" si="15"/>
        <v/>
      </c>
    </row>
    <row r="128" spans="1:29" x14ac:dyDescent="0.25">
      <c r="A128" s="2"/>
      <c r="B128" s="13"/>
      <c r="C128" s="123"/>
      <c r="D128" s="124"/>
      <c r="E128" s="125"/>
      <c r="F128" s="126"/>
      <c r="G128" s="2"/>
      <c r="H128" s="146" t="str">
        <f>IF($R128="", "", IFERROR(INDEX('Time &amp; Efficiency'!$CJ$9:$CJ$1470, MATCH(CONCATENATE($R128, " - ", 'Time &amp; Efficiency'!CQ$8), 'Time &amp; Efficiency'!CS$9:CS$1470, 0)), $O$7))</f>
        <v/>
      </c>
      <c r="I128" s="147" t="str">
        <f>IF($R128="", "", IFERROR(INDEX('Time &amp; Efficiency'!$CJ$9:$CJ$1470, MATCH(CONCATENATE($R128, " - ", 'Time &amp; Efficiency'!CR$8), 'Time &amp; Efficiency'!CT$9:CT$1470, 0)), $O$7))</f>
        <v/>
      </c>
      <c r="J128" s="2"/>
      <c r="M128" s="17" t="str">
        <f t="shared" si="16"/>
        <v/>
      </c>
      <c r="O128" s="118" t="str">
        <f t="shared" si="17"/>
        <v/>
      </c>
      <c r="Q128" s="131" t="str">
        <f t="shared" si="18"/>
        <v/>
      </c>
      <c r="R128" s="134" t="str">
        <f t="shared" si="19"/>
        <v/>
      </c>
      <c r="T128" s="17">
        <v>118</v>
      </c>
      <c r="U128" s="131" t="str">
        <f t="shared" si="20"/>
        <v/>
      </c>
      <c r="W128" s="137" t="str">
        <f t="shared" si="21"/>
        <v/>
      </c>
      <c r="Y128" s="6" t="str">
        <f t="shared" si="22"/>
        <v/>
      </c>
      <c r="Z128" s="54" t="str">
        <f t="shared" si="22"/>
        <v/>
      </c>
      <c r="AA128" s="54" t="str">
        <f t="shared" si="23"/>
        <v/>
      </c>
      <c r="AB128" s="54" t="str">
        <f t="shared" si="14"/>
        <v/>
      </c>
      <c r="AC128" s="7" t="str">
        <f t="shared" si="15"/>
        <v/>
      </c>
    </row>
    <row r="129" spans="1:29" x14ac:dyDescent="0.25">
      <c r="A129" s="2"/>
      <c r="B129" s="13"/>
      <c r="C129" s="123"/>
      <c r="D129" s="124"/>
      <c r="E129" s="125"/>
      <c r="F129" s="126"/>
      <c r="G129" s="2"/>
      <c r="H129" s="146" t="str">
        <f>IF($R129="", "", IFERROR(INDEX('Time &amp; Efficiency'!$CJ$9:$CJ$1470, MATCH(CONCATENATE($R129, " - ", 'Time &amp; Efficiency'!CQ$8), 'Time &amp; Efficiency'!CS$9:CS$1470, 0)), $O$7))</f>
        <v/>
      </c>
      <c r="I129" s="147" t="str">
        <f>IF($R129="", "", IFERROR(INDEX('Time &amp; Efficiency'!$CJ$9:$CJ$1470, MATCH(CONCATENATE($R129, " - ", 'Time &amp; Efficiency'!CR$8), 'Time &amp; Efficiency'!CT$9:CT$1470, 0)), $O$7))</f>
        <v/>
      </c>
      <c r="J129" s="2"/>
      <c r="M129" s="17" t="str">
        <f t="shared" si="16"/>
        <v/>
      </c>
      <c r="O129" s="118" t="str">
        <f t="shared" si="17"/>
        <v/>
      </c>
      <c r="Q129" s="131" t="str">
        <f t="shared" si="18"/>
        <v/>
      </c>
      <c r="R129" s="134" t="str">
        <f t="shared" si="19"/>
        <v/>
      </c>
      <c r="T129" s="17">
        <v>119</v>
      </c>
      <c r="U129" s="131" t="str">
        <f t="shared" si="20"/>
        <v/>
      </c>
      <c r="W129" s="137" t="str">
        <f t="shared" si="21"/>
        <v/>
      </c>
      <c r="Y129" s="6" t="str">
        <f t="shared" si="22"/>
        <v/>
      </c>
      <c r="Z129" s="54" t="str">
        <f t="shared" si="22"/>
        <v/>
      </c>
      <c r="AA129" s="54" t="str">
        <f t="shared" si="23"/>
        <v/>
      </c>
      <c r="AB129" s="54" t="str">
        <f t="shared" si="14"/>
        <v/>
      </c>
      <c r="AC129" s="7" t="str">
        <f t="shared" si="15"/>
        <v/>
      </c>
    </row>
    <row r="130" spans="1:29" x14ac:dyDescent="0.25">
      <c r="A130" s="2"/>
      <c r="B130" s="13"/>
      <c r="C130" s="123"/>
      <c r="D130" s="124"/>
      <c r="E130" s="125"/>
      <c r="F130" s="126"/>
      <c r="G130" s="2"/>
      <c r="H130" s="146" t="str">
        <f>IF($R130="", "", IFERROR(INDEX('Time &amp; Efficiency'!$CJ$9:$CJ$1470, MATCH(CONCATENATE($R130, " - ", 'Time &amp; Efficiency'!CQ$8), 'Time &amp; Efficiency'!CS$9:CS$1470, 0)), $O$7))</f>
        <v/>
      </c>
      <c r="I130" s="147" t="str">
        <f>IF($R130="", "", IFERROR(INDEX('Time &amp; Efficiency'!$CJ$9:$CJ$1470, MATCH(CONCATENATE($R130, " - ", 'Time &amp; Efficiency'!CR$8), 'Time &amp; Efficiency'!CT$9:CT$1470, 0)), $O$7))</f>
        <v/>
      </c>
      <c r="J130" s="2"/>
      <c r="M130" s="17" t="str">
        <f t="shared" si="16"/>
        <v/>
      </c>
      <c r="O130" s="118" t="str">
        <f t="shared" si="17"/>
        <v/>
      </c>
      <c r="Q130" s="131" t="str">
        <f t="shared" si="18"/>
        <v/>
      </c>
      <c r="R130" s="134" t="str">
        <f t="shared" si="19"/>
        <v/>
      </c>
      <c r="T130" s="17">
        <v>120</v>
      </c>
      <c r="U130" s="131" t="str">
        <f t="shared" si="20"/>
        <v/>
      </c>
      <c r="W130" s="137" t="str">
        <f t="shared" si="21"/>
        <v/>
      </c>
      <c r="Y130" s="6" t="str">
        <f t="shared" si="22"/>
        <v/>
      </c>
      <c r="Z130" s="54" t="str">
        <f t="shared" si="22"/>
        <v/>
      </c>
      <c r="AA130" s="54" t="str">
        <f t="shared" si="23"/>
        <v/>
      </c>
      <c r="AB130" s="54" t="str">
        <f t="shared" si="14"/>
        <v/>
      </c>
      <c r="AC130" s="7" t="str">
        <f t="shared" si="15"/>
        <v/>
      </c>
    </row>
    <row r="131" spans="1:29" x14ac:dyDescent="0.25">
      <c r="A131" s="2"/>
      <c r="B131" s="13"/>
      <c r="C131" s="123"/>
      <c r="D131" s="124"/>
      <c r="E131" s="125"/>
      <c r="F131" s="126"/>
      <c r="G131" s="2"/>
      <c r="H131" s="146" t="str">
        <f>IF($R131="", "", IFERROR(INDEX('Time &amp; Efficiency'!$CJ$9:$CJ$1470, MATCH(CONCATENATE($R131, " - ", 'Time &amp; Efficiency'!CQ$8), 'Time &amp; Efficiency'!CS$9:CS$1470, 0)), $O$7))</f>
        <v/>
      </c>
      <c r="I131" s="147" t="str">
        <f>IF($R131="", "", IFERROR(INDEX('Time &amp; Efficiency'!$CJ$9:$CJ$1470, MATCH(CONCATENATE($R131, " - ", 'Time &amp; Efficiency'!CR$8), 'Time &amp; Efficiency'!CT$9:CT$1470, 0)), $O$7))</f>
        <v/>
      </c>
      <c r="J131" s="2"/>
      <c r="M131" s="17" t="str">
        <f t="shared" si="16"/>
        <v/>
      </c>
      <c r="O131" s="118" t="str">
        <f t="shared" si="17"/>
        <v/>
      </c>
      <c r="Q131" s="131" t="str">
        <f t="shared" si="18"/>
        <v/>
      </c>
      <c r="R131" s="134" t="str">
        <f t="shared" si="19"/>
        <v/>
      </c>
      <c r="T131" s="17">
        <v>121</v>
      </c>
      <c r="U131" s="131" t="str">
        <f t="shared" si="20"/>
        <v/>
      </c>
      <c r="W131" s="137" t="str">
        <f t="shared" si="21"/>
        <v/>
      </c>
      <c r="Y131" s="6" t="str">
        <f t="shared" si="22"/>
        <v/>
      </c>
      <c r="Z131" s="54" t="str">
        <f t="shared" si="22"/>
        <v/>
      </c>
      <c r="AA131" s="54" t="str">
        <f t="shared" si="23"/>
        <v/>
      </c>
      <c r="AB131" s="54" t="str">
        <f t="shared" si="14"/>
        <v/>
      </c>
      <c r="AC131" s="7" t="str">
        <f t="shared" si="15"/>
        <v/>
      </c>
    </row>
    <row r="132" spans="1:29" x14ac:dyDescent="0.25">
      <c r="A132" s="2"/>
      <c r="B132" s="13"/>
      <c r="C132" s="123"/>
      <c r="D132" s="124"/>
      <c r="E132" s="125"/>
      <c r="F132" s="126"/>
      <c r="G132" s="2"/>
      <c r="H132" s="146" t="str">
        <f>IF($R132="", "", IFERROR(INDEX('Time &amp; Efficiency'!$CJ$9:$CJ$1470, MATCH(CONCATENATE($R132, " - ", 'Time &amp; Efficiency'!CQ$8), 'Time &amp; Efficiency'!CS$9:CS$1470, 0)), $O$7))</f>
        <v/>
      </c>
      <c r="I132" s="147" t="str">
        <f>IF($R132="", "", IFERROR(INDEX('Time &amp; Efficiency'!$CJ$9:$CJ$1470, MATCH(CONCATENATE($R132, " - ", 'Time &amp; Efficiency'!CR$8), 'Time &amp; Efficiency'!CT$9:CT$1470, 0)), $O$7))</f>
        <v/>
      </c>
      <c r="J132" s="2"/>
      <c r="M132" s="17" t="str">
        <f t="shared" si="16"/>
        <v/>
      </c>
      <c r="O132" s="118" t="str">
        <f t="shared" si="17"/>
        <v/>
      </c>
      <c r="Q132" s="131" t="str">
        <f t="shared" si="18"/>
        <v/>
      </c>
      <c r="R132" s="134" t="str">
        <f t="shared" si="19"/>
        <v/>
      </c>
      <c r="T132" s="17">
        <v>122</v>
      </c>
      <c r="U132" s="131" t="str">
        <f t="shared" si="20"/>
        <v/>
      </c>
      <c r="W132" s="137" t="str">
        <f t="shared" si="21"/>
        <v/>
      </c>
      <c r="Y132" s="6" t="str">
        <f t="shared" si="22"/>
        <v/>
      </c>
      <c r="Z132" s="54" t="str">
        <f t="shared" si="22"/>
        <v/>
      </c>
      <c r="AA132" s="54" t="str">
        <f t="shared" si="23"/>
        <v/>
      </c>
      <c r="AB132" s="54" t="str">
        <f t="shared" si="14"/>
        <v/>
      </c>
      <c r="AC132" s="7" t="str">
        <f t="shared" si="15"/>
        <v/>
      </c>
    </row>
    <row r="133" spans="1:29" x14ac:dyDescent="0.25">
      <c r="A133" s="2"/>
      <c r="B133" s="13"/>
      <c r="C133" s="123"/>
      <c r="D133" s="124"/>
      <c r="E133" s="125"/>
      <c r="F133" s="126"/>
      <c r="G133" s="2"/>
      <c r="H133" s="146" t="str">
        <f>IF($R133="", "", IFERROR(INDEX('Time &amp; Efficiency'!$CJ$9:$CJ$1470, MATCH(CONCATENATE($R133, " - ", 'Time &amp; Efficiency'!CQ$8), 'Time &amp; Efficiency'!CS$9:CS$1470, 0)), $O$7))</f>
        <v/>
      </c>
      <c r="I133" s="147" t="str">
        <f>IF($R133="", "", IFERROR(INDEX('Time &amp; Efficiency'!$CJ$9:$CJ$1470, MATCH(CONCATENATE($R133, " - ", 'Time &amp; Efficiency'!CR$8), 'Time &amp; Efficiency'!CT$9:CT$1470, 0)), $O$7))</f>
        <v/>
      </c>
      <c r="J133" s="2"/>
      <c r="M133" s="17" t="str">
        <f t="shared" si="16"/>
        <v/>
      </c>
      <c r="O133" s="118" t="str">
        <f t="shared" si="17"/>
        <v/>
      </c>
      <c r="Q133" s="131" t="str">
        <f t="shared" si="18"/>
        <v/>
      </c>
      <c r="R133" s="134" t="str">
        <f t="shared" si="19"/>
        <v/>
      </c>
      <c r="T133" s="17">
        <v>123</v>
      </c>
      <c r="U133" s="131" t="str">
        <f t="shared" si="20"/>
        <v/>
      </c>
      <c r="W133" s="137" t="str">
        <f t="shared" si="21"/>
        <v/>
      </c>
      <c r="Y133" s="6" t="str">
        <f t="shared" si="22"/>
        <v/>
      </c>
      <c r="Z133" s="54" t="str">
        <f t="shared" si="22"/>
        <v/>
      </c>
      <c r="AA133" s="54" t="str">
        <f t="shared" si="23"/>
        <v/>
      </c>
      <c r="AB133" s="54" t="str">
        <f t="shared" si="14"/>
        <v/>
      </c>
      <c r="AC133" s="7" t="str">
        <f t="shared" si="15"/>
        <v/>
      </c>
    </row>
    <row r="134" spans="1:29" x14ac:dyDescent="0.25">
      <c r="A134" s="2"/>
      <c r="B134" s="13"/>
      <c r="C134" s="123"/>
      <c r="D134" s="124"/>
      <c r="E134" s="125"/>
      <c r="F134" s="126"/>
      <c r="G134" s="2"/>
      <c r="H134" s="146" t="str">
        <f>IF($R134="", "", IFERROR(INDEX('Time &amp; Efficiency'!$CJ$9:$CJ$1470, MATCH(CONCATENATE($R134, " - ", 'Time &amp; Efficiency'!CQ$8), 'Time &amp; Efficiency'!CS$9:CS$1470, 0)), $O$7))</f>
        <v/>
      </c>
      <c r="I134" s="147" t="str">
        <f>IF($R134="", "", IFERROR(INDEX('Time &amp; Efficiency'!$CJ$9:$CJ$1470, MATCH(CONCATENATE($R134, " - ", 'Time &amp; Efficiency'!CR$8), 'Time &amp; Efficiency'!CT$9:CT$1470, 0)), $O$7))</f>
        <v/>
      </c>
      <c r="J134" s="2"/>
      <c r="M134" s="17" t="str">
        <f t="shared" si="16"/>
        <v/>
      </c>
      <c r="O134" s="118" t="str">
        <f t="shared" si="17"/>
        <v/>
      </c>
      <c r="Q134" s="131" t="str">
        <f t="shared" si="18"/>
        <v/>
      </c>
      <c r="R134" s="134" t="str">
        <f t="shared" si="19"/>
        <v/>
      </c>
      <c r="T134" s="17">
        <v>124</v>
      </c>
      <c r="U134" s="131" t="str">
        <f t="shared" si="20"/>
        <v/>
      </c>
      <c r="W134" s="137" t="str">
        <f t="shared" si="21"/>
        <v/>
      </c>
      <c r="Y134" s="6" t="str">
        <f t="shared" si="22"/>
        <v/>
      </c>
      <c r="Z134" s="54" t="str">
        <f t="shared" si="22"/>
        <v/>
      </c>
      <c r="AA134" s="54" t="str">
        <f t="shared" si="23"/>
        <v/>
      </c>
      <c r="AB134" s="54" t="str">
        <f t="shared" si="14"/>
        <v/>
      </c>
      <c r="AC134" s="7" t="str">
        <f t="shared" si="15"/>
        <v/>
      </c>
    </row>
    <row r="135" spans="1:29" x14ac:dyDescent="0.25">
      <c r="A135" s="2"/>
      <c r="B135" s="13"/>
      <c r="C135" s="123"/>
      <c r="D135" s="124"/>
      <c r="E135" s="125"/>
      <c r="F135" s="126"/>
      <c r="G135" s="2"/>
      <c r="H135" s="146" t="str">
        <f>IF($R135="", "", IFERROR(INDEX('Time &amp; Efficiency'!$CJ$9:$CJ$1470, MATCH(CONCATENATE($R135, " - ", 'Time &amp; Efficiency'!CQ$8), 'Time &amp; Efficiency'!CS$9:CS$1470, 0)), $O$7))</f>
        <v/>
      </c>
      <c r="I135" s="147" t="str">
        <f>IF($R135="", "", IFERROR(INDEX('Time &amp; Efficiency'!$CJ$9:$CJ$1470, MATCH(CONCATENATE($R135, " - ", 'Time &amp; Efficiency'!CR$8), 'Time &amp; Efficiency'!CT$9:CT$1470, 0)), $O$7))</f>
        <v/>
      </c>
      <c r="J135" s="2"/>
      <c r="M135" s="17" t="str">
        <f t="shared" si="16"/>
        <v/>
      </c>
      <c r="O135" s="118" t="str">
        <f t="shared" si="17"/>
        <v/>
      </c>
      <c r="Q135" s="131" t="str">
        <f t="shared" si="18"/>
        <v/>
      </c>
      <c r="R135" s="134" t="str">
        <f t="shared" si="19"/>
        <v/>
      </c>
      <c r="T135" s="17">
        <v>125</v>
      </c>
      <c r="U135" s="131" t="str">
        <f t="shared" si="20"/>
        <v/>
      </c>
      <c r="W135" s="137" t="str">
        <f t="shared" si="21"/>
        <v/>
      </c>
      <c r="Y135" s="6" t="str">
        <f t="shared" si="22"/>
        <v/>
      </c>
      <c r="Z135" s="54" t="str">
        <f t="shared" si="22"/>
        <v/>
      </c>
      <c r="AA135" s="54" t="str">
        <f t="shared" si="23"/>
        <v/>
      </c>
      <c r="AB135" s="54" t="str">
        <f t="shared" si="14"/>
        <v/>
      </c>
      <c r="AC135" s="7" t="str">
        <f t="shared" si="15"/>
        <v/>
      </c>
    </row>
    <row r="136" spans="1:29" x14ac:dyDescent="0.25">
      <c r="A136" s="2"/>
      <c r="B136" s="13"/>
      <c r="C136" s="123"/>
      <c r="D136" s="124"/>
      <c r="E136" s="125"/>
      <c r="F136" s="126"/>
      <c r="G136" s="2"/>
      <c r="H136" s="146" t="str">
        <f>IF($R136="", "", IFERROR(INDEX('Time &amp; Efficiency'!$CJ$9:$CJ$1470, MATCH(CONCATENATE($R136, " - ", 'Time &amp; Efficiency'!CQ$8), 'Time &amp; Efficiency'!CS$9:CS$1470, 0)), $O$7))</f>
        <v/>
      </c>
      <c r="I136" s="147" t="str">
        <f>IF($R136="", "", IFERROR(INDEX('Time &amp; Efficiency'!$CJ$9:$CJ$1470, MATCH(CONCATENATE($R136, " - ", 'Time &amp; Efficiency'!CR$8), 'Time &amp; Efficiency'!CT$9:CT$1470, 0)), $O$7))</f>
        <v/>
      </c>
      <c r="J136" s="2"/>
      <c r="M136" s="17" t="str">
        <f t="shared" si="16"/>
        <v/>
      </c>
      <c r="O136" s="118" t="str">
        <f t="shared" si="17"/>
        <v/>
      </c>
      <c r="Q136" s="131" t="str">
        <f t="shared" si="18"/>
        <v/>
      </c>
      <c r="R136" s="134" t="str">
        <f t="shared" si="19"/>
        <v/>
      </c>
      <c r="T136" s="17">
        <v>126</v>
      </c>
      <c r="U136" s="131" t="str">
        <f t="shared" si="20"/>
        <v/>
      </c>
      <c r="W136" s="137" t="str">
        <f t="shared" si="21"/>
        <v/>
      </c>
      <c r="Y136" s="6" t="str">
        <f t="shared" si="22"/>
        <v/>
      </c>
      <c r="Z136" s="54" t="str">
        <f t="shared" si="22"/>
        <v/>
      </c>
      <c r="AA136" s="54" t="str">
        <f t="shared" si="23"/>
        <v/>
      </c>
      <c r="AB136" s="54" t="str">
        <f t="shared" si="14"/>
        <v/>
      </c>
      <c r="AC136" s="7" t="str">
        <f t="shared" si="15"/>
        <v/>
      </c>
    </row>
    <row r="137" spans="1:29" x14ac:dyDescent="0.25">
      <c r="A137" s="2"/>
      <c r="B137" s="13"/>
      <c r="C137" s="123"/>
      <c r="D137" s="124"/>
      <c r="E137" s="125"/>
      <c r="F137" s="126"/>
      <c r="G137" s="2"/>
      <c r="H137" s="146" t="str">
        <f>IF($R137="", "", IFERROR(INDEX('Time &amp; Efficiency'!$CJ$9:$CJ$1470, MATCH(CONCATENATE($R137, " - ", 'Time &amp; Efficiency'!CQ$8), 'Time &amp; Efficiency'!CS$9:CS$1470, 0)), $O$7))</f>
        <v/>
      </c>
      <c r="I137" s="147" t="str">
        <f>IF($R137="", "", IFERROR(INDEX('Time &amp; Efficiency'!$CJ$9:$CJ$1470, MATCH(CONCATENATE($R137, " - ", 'Time &amp; Efficiency'!CR$8), 'Time &amp; Efficiency'!CT$9:CT$1470, 0)), $O$7))</f>
        <v/>
      </c>
      <c r="J137" s="2"/>
      <c r="M137" s="17" t="str">
        <f t="shared" si="16"/>
        <v/>
      </c>
      <c r="O137" s="118" t="str">
        <f t="shared" si="17"/>
        <v/>
      </c>
      <c r="Q137" s="131" t="str">
        <f t="shared" si="18"/>
        <v/>
      </c>
      <c r="R137" s="134" t="str">
        <f t="shared" si="19"/>
        <v/>
      </c>
      <c r="T137" s="17">
        <v>127</v>
      </c>
      <c r="U137" s="131" t="str">
        <f t="shared" si="20"/>
        <v/>
      </c>
      <c r="W137" s="137" t="str">
        <f t="shared" si="21"/>
        <v/>
      </c>
      <c r="Y137" s="6" t="str">
        <f t="shared" si="22"/>
        <v/>
      </c>
      <c r="Z137" s="54" t="str">
        <f t="shared" si="22"/>
        <v/>
      </c>
      <c r="AA137" s="54" t="str">
        <f t="shared" si="23"/>
        <v/>
      </c>
      <c r="AB137" s="54" t="str">
        <f t="shared" si="14"/>
        <v/>
      </c>
      <c r="AC137" s="7" t="str">
        <f t="shared" si="15"/>
        <v/>
      </c>
    </row>
    <row r="138" spans="1:29" x14ac:dyDescent="0.25">
      <c r="A138" s="2"/>
      <c r="B138" s="13"/>
      <c r="C138" s="123"/>
      <c r="D138" s="124"/>
      <c r="E138" s="125"/>
      <c r="F138" s="126"/>
      <c r="G138" s="2"/>
      <c r="H138" s="146" t="str">
        <f>IF($R138="", "", IFERROR(INDEX('Time &amp; Efficiency'!$CJ$9:$CJ$1470, MATCH(CONCATENATE($R138, " - ", 'Time &amp; Efficiency'!CQ$8), 'Time &amp; Efficiency'!CS$9:CS$1470, 0)), $O$7))</f>
        <v/>
      </c>
      <c r="I138" s="147" t="str">
        <f>IF($R138="", "", IFERROR(INDEX('Time &amp; Efficiency'!$CJ$9:$CJ$1470, MATCH(CONCATENATE($R138, " - ", 'Time &amp; Efficiency'!CR$8), 'Time &amp; Efficiency'!CT$9:CT$1470, 0)), $O$7))</f>
        <v/>
      </c>
      <c r="J138" s="2"/>
      <c r="M138" s="17" t="str">
        <f t="shared" si="16"/>
        <v/>
      </c>
      <c r="O138" s="118" t="str">
        <f t="shared" si="17"/>
        <v/>
      </c>
      <c r="Q138" s="131" t="str">
        <f t="shared" si="18"/>
        <v/>
      </c>
      <c r="R138" s="134" t="str">
        <f t="shared" si="19"/>
        <v/>
      </c>
      <c r="T138" s="17">
        <v>128</v>
      </c>
      <c r="U138" s="131" t="str">
        <f t="shared" si="20"/>
        <v/>
      </c>
      <c r="W138" s="137" t="str">
        <f t="shared" si="21"/>
        <v/>
      </c>
      <c r="Y138" s="6" t="str">
        <f t="shared" si="22"/>
        <v/>
      </c>
      <c r="Z138" s="54" t="str">
        <f t="shared" si="22"/>
        <v/>
      </c>
      <c r="AA138" s="54" t="str">
        <f t="shared" si="23"/>
        <v/>
      </c>
      <c r="AB138" s="54" t="str">
        <f t="shared" si="14"/>
        <v/>
      </c>
      <c r="AC138" s="7" t="str">
        <f t="shared" si="15"/>
        <v/>
      </c>
    </row>
    <row r="139" spans="1:29" x14ac:dyDescent="0.25">
      <c r="A139" s="2"/>
      <c r="B139" s="13"/>
      <c r="C139" s="123"/>
      <c r="D139" s="124"/>
      <c r="E139" s="125"/>
      <c r="F139" s="126"/>
      <c r="G139" s="2"/>
      <c r="H139" s="146" t="str">
        <f>IF($R139="", "", IFERROR(INDEX('Time &amp; Efficiency'!$CJ$9:$CJ$1470, MATCH(CONCATENATE($R139, " - ", 'Time &amp; Efficiency'!CQ$8), 'Time &amp; Efficiency'!CS$9:CS$1470, 0)), $O$7))</f>
        <v/>
      </c>
      <c r="I139" s="147" t="str">
        <f>IF($R139="", "", IFERROR(INDEX('Time &amp; Efficiency'!$CJ$9:$CJ$1470, MATCH(CONCATENATE($R139, " - ", 'Time &amp; Efficiency'!CR$8), 'Time &amp; Efficiency'!CT$9:CT$1470, 0)), $O$7))</f>
        <v/>
      </c>
      <c r="J139" s="2"/>
      <c r="M139" s="17" t="str">
        <f t="shared" si="16"/>
        <v/>
      </c>
      <c r="O139" s="118" t="str">
        <f t="shared" si="17"/>
        <v/>
      </c>
      <c r="Q139" s="131" t="str">
        <f t="shared" si="18"/>
        <v/>
      </c>
      <c r="R139" s="134" t="str">
        <f t="shared" si="19"/>
        <v/>
      </c>
      <c r="T139" s="17">
        <v>129</v>
      </c>
      <c r="U139" s="131" t="str">
        <f t="shared" si="20"/>
        <v/>
      </c>
      <c r="W139" s="137" t="str">
        <f t="shared" si="21"/>
        <v/>
      </c>
      <c r="Y139" s="6" t="str">
        <f t="shared" si="22"/>
        <v/>
      </c>
      <c r="Z139" s="54" t="str">
        <f t="shared" si="22"/>
        <v/>
      </c>
      <c r="AA139" s="54" t="str">
        <f t="shared" si="23"/>
        <v/>
      </c>
      <c r="AB139" s="54" t="str">
        <f t="shared" ref="AB139:AB202" si="24">IF($M139="", "", IF(E139="", $W$8, IF(ISNUMBER(E139)=FALSE, $W$7, "")))</f>
        <v/>
      </c>
      <c r="AC139" s="7" t="str">
        <f t="shared" ref="AC139:AC202" si="25">IF($M139="", "", IF(F139="", $W$8, IF(ISNUMBER(F139)=FALSE, $W$7, "")))</f>
        <v/>
      </c>
    </row>
    <row r="140" spans="1:29" x14ac:dyDescent="0.25">
      <c r="A140" s="2"/>
      <c r="B140" s="13"/>
      <c r="C140" s="123"/>
      <c r="D140" s="124"/>
      <c r="E140" s="125"/>
      <c r="F140" s="126"/>
      <c r="G140" s="2"/>
      <c r="H140" s="146" t="str">
        <f>IF($R140="", "", IFERROR(INDEX('Time &amp; Efficiency'!$CJ$9:$CJ$1470, MATCH(CONCATENATE($R140, " - ", 'Time &amp; Efficiency'!CQ$8), 'Time &amp; Efficiency'!CS$9:CS$1470, 0)), $O$7))</f>
        <v/>
      </c>
      <c r="I140" s="147" t="str">
        <f>IF($R140="", "", IFERROR(INDEX('Time &amp; Efficiency'!$CJ$9:$CJ$1470, MATCH(CONCATENATE($R140, " - ", 'Time &amp; Efficiency'!CR$8), 'Time &amp; Efficiency'!CT$9:CT$1470, 0)), $O$7))</f>
        <v/>
      </c>
      <c r="J140" s="2"/>
      <c r="M140" s="17" t="str">
        <f t="shared" ref="M140:M203" si="26">IF(COUNTIF($B140:$F140, "")=5, "", "X")</f>
        <v/>
      </c>
      <c r="O140" s="118" t="str">
        <f t="shared" ref="O140:O203" si="27">IF($M140="", "", IFERROR((D140*(1-$E140))/24, ""))</f>
        <v/>
      </c>
      <c r="Q140" s="131" t="str">
        <f t="shared" ref="Q140:Q203" si="28">IF($M140="", "", IF($E140=1, "", $F140))</f>
        <v/>
      </c>
      <c r="R140" s="134" t="str">
        <f t="shared" ref="R140:R203" si="29">IF($Q140="", "", COUNTIF($Q$11:$Q$510, "&lt;"&amp;$Q140)+1)</f>
        <v/>
      </c>
      <c r="T140" s="17">
        <v>130</v>
      </c>
      <c r="U140" s="131" t="str">
        <f t="shared" ref="U140:U203" si="30">IFERROR(INDEX($Q$11:$Q$510, MATCH($T140, $R$11:$R$510, 0)), "")</f>
        <v/>
      </c>
      <c r="W140" s="137" t="str">
        <f t="shared" ref="W140:W203" si="31">IFERROR(INDEX($O$11:$O$510, MATCH($T140, $R$11:$R$510, 0)), "")</f>
        <v/>
      </c>
      <c r="Y140" s="6" t="str">
        <f t="shared" ref="Y140:Z203" si="32">IF($M140="", "", IF(B140="", $W$8, IF(COUNTIF(B$11:B$510, B140)&gt;1, $W$7, "")))</f>
        <v/>
      </c>
      <c r="Z140" s="54" t="str">
        <f t="shared" si="32"/>
        <v/>
      </c>
      <c r="AA140" s="54" t="str">
        <f t="shared" ref="AA140:AA203" si="33">IF($M140="", "", IF(D140="", $W$8, IF(ISNUMBER(D140)=FALSE, $W$7, "")))</f>
        <v/>
      </c>
      <c r="AB140" s="54" t="str">
        <f t="shared" si="24"/>
        <v/>
      </c>
      <c r="AC140" s="7" t="str">
        <f t="shared" si="25"/>
        <v/>
      </c>
    </row>
    <row r="141" spans="1:29" x14ac:dyDescent="0.25">
      <c r="A141" s="2"/>
      <c r="B141" s="13"/>
      <c r="C141" s="123"/>
      <c r="D141" s="124"/>
      <c r="E141" s="125"/>
      <c r="F141" s="126"/>
      <c r="G141" s="2"/>
      <c r="H141" s="146" t="str">
        <f>IF($R141="", "", IFERROR(INDEX('Time &amp; Efficiency'!$CJ$9:$CJ$1470, MATCH(CONCATENATE($R141, " - ", 'Time &amp; Efficiency'!CQ$8), 'Time &amp; Efficiency'!CS$9:CS$1470, 0)), $O$7))</f>
        <v/>
      </c>
      <c r="I141" s="147" t="str">
        <f>IF($R141="", "", IFERROR(INDEX('Time &amp; Efficiency'!$CJ$9:$CJ$1470, MATCH(CONCATENATE($R141, " - ", 'Time &amp; Efficiency'!CR$8), 'Time &amp; Efficiency'!CT$9:CT$1470, 0)), $O$7))</f>
        <v/>
      </c>
      <c r="J141" s="2"/>
      <c r="M141" s="17" t="str">
        <f t="shared" si="26"/>
        <v/>
      </c>
      <c r="O141" s="118" t="str">
        <f t="shared" si="27"/>
        <v/>
      </c>
      <c r="Q141" s="131" t="str">
        <f t="shared" si="28"/>
        <v/>
      </c>
      <c r="R141" s="134" t="str">
        <f t="shared" si="29"/>
        <v/>
      </c>
      <c r="T141" s="17">
        <v>131</v>
      </c>
      <c r="U141" s="131" t="str">
        <f t="shared" si="30"/>
        <v/>
      </c>
      <c r="W141" s="137" t="str">
        <f t="shared" si="31"/>
        <v/>
      </c>
      <c r="Y141" s="6" t="str">
        <f t="shared" si="32"/>
        <v/>
      </c>
      <c r="Z141" s="54" t="str">
        <f t="shared" si="32"/>
        <v/>
      </c>
      <c r="AA141" s="54" t="str">
        <f t="shared" si="33"/>
        <v/>
      </c>
      <c r="AB141" s="54" t="str">
        <f t="shared" si="24"/>
        <v/>
      </c>
      <c r="AC141" s="7" t="str">
        <f t="shared" si="25"/>
        <v/>
      </c>
    </row>
    <row r="142" spans="1:29" x14ac:dyDescent="0.25">
      <c r="A142" s="2"/>
      <c r="B142" s="13"/>
      <c r="C142" s="123"/>
      <c r="D142" s="124"/>
      <c r="E142" s="125"/>
      <c r="F142" s="126"/>
      <c r="G142" s="2"/>
      <c r="H142" s="146" t="str">
        <f>IF($R142="", "", IFERROR(INDEX('Time &amp; Efficiency'!$CJ$9:$CJ$1470, MATCH(CONCATENATE($R142, " - ", 'Time &amp; Efficiency'!CQ$8), 'Time &amp; Efficiency'!CS$9:CS$1470, 0)), $O$7))</f>
        <v/>
      </c>
      <c r="I142" s="147" t="str">
        <f>IF($R142="", "", IFERROR(INDEX('Time &amp; Efficiency'!$CJ$9:$CJ$1470, MATCH(CONCATENATE($R142, " - ", 'Time &amp; Efficiency'!CR$8), 'Time &amp; Efficiency'!CT$9:CT$1470, 0)), $O$7))</f>
        <v/>
      </c>
      <c r="J142" s="2"/>
      <c r="M142" s="17" t="str">
        <f t="shared" si="26"/>
        <v/>
      </c>
      <c r="O142" s="118" t="str">
        <f t="shared" si="27"/>
        <v/>
      </c>
      <c r="Q142" s="131" t="str">
        <f t="shared" si="28"/>
        <v/>
      </c>
      <c r="R142" s="134" t="str">
        <f t="shared" si="29"/>
        <v/>
      </c>
      <c r="T142" s="17">
        <v>132</v>
      </c>
      <c r="U142" s="131" t="str">
        <f t="shared" si="30"/>
        <v/>
      </c>
      <c r="W142" s="137" t="str">
        <f t="shared" si="31"/>
        <v/>
      </c>
      <c r="Y142" s="6" t="str">
        <f t="shared" si="32"/>
        <v/>
      </c>
      <c r="Z142" s="54" t="str">
        <f t="shared" si="32"/>
        <v/>
      </c>
      <c r="AA142" s="54" t="str">
        <f t="shared" si="33"/>
        <v/>
      </c>
      <c r="AB142" s="54" t="str">
        <f t="shared" si="24"/>
        <v/>
      </c>
      <c r="AC142" s="7" t="str">
        <f t="shared" si="25"/>
        <v/>
      </c>
    </row>
    <row r="143" spans="1:29" x14ac:dyDescent="0.25">
      <c r="A143" s="2"/>
      <c r="B143" s="13"/>
      <c r="C143" s="123"/>
      <c r="D143" s="124"/>
      <c r="E143" s="125"/>
      <c r="F143" s="126"/>
      <c r="G143" s="2"/>
      <c r="H143" s="146" t="str">
        <f>IF($R143="", "", IFERROR(INDEX('Time &amp; Efficiency'!$CJ$9:$CJ$1470, MATCH(CONCATENATE($R143, " - ", 'Time &amp; Efficiency'!CQ$8), 'Time &amp; Efficiency'!CS$9:CS$1470, 0)), $O$7))</f>
        <v/>
      </c>
      <c r="I143" s="147" t="str">
        <f>IF($R143="", "", IFERROR(INDEX('Time &amp; Efficiency'!$CJ$9:$CJ$1470, MATCH(CONCATENATE($R143, " - ", 'Time &amp; Efficiency'!CR$8), 'Time &amp; Efficiency'!CT$9:CT$1470, 0)), $O$7))</f>
        <v/>
      </c>
      <c r="J143" s="2"/>
      <c r="M143" s="17" t="str">
        <f t="shared" si="26"/>
        <v/>
      </c>
      <c r="O143" s="118" t="str">
        <f t="shared" si="27"/>
        <v/>
      </c>
      <c r="Q143" s="131" t="str">
        <f t="shared" si="28"/>
        <v/>
      </c>
      <c r="R143" s="134" t="str">
        <f t="shared" si="29"/>
        <v/>
      </c>
      <c r="T143" s="17">
        <v>133</v>
      </c>
      <c r="U143" s="131" t="str">
        <f t="shared" si="30"/>
        <v/>
      </c>
      <c r="W143" s="137" t="str">
        <f t="shared" si="31"/>
        <v/>
      </c>
      <c r="Y143" s="6" t="str">
        <f t="shared" si="32"/>
        <v/>
      </c>
      <c r="Z143" s="54" t="str">
        <f t="shared" si="32"/>
        <v/>
      </c>
      <c r="AA143" s="54" t="str">
        <f t="shared" si="33"/>
        <v/>
      </c>
      <c r="AB143" s="54" t="str">
        <f t="shared" si="24"/>
        <v/>
      </c>
      <c r="AC143" s="7" t="str">
        <f t="shared" si="25"/>
        <v/>
      </c>
    </row>
    <row r="144" spans="1:29" x14ac:dyDescent="0.25">
      <c r="A144" s="2"/>
      <c r="B144" s="13"/>
      <c r="C144" s="123"/>
      <c r="D144" s="124"/>
      <c r="E144" s="125"/>
      <c r="F144" s="126"/>
      <c r="G144" s="2"/>
      <c r="H144" s="146" t="str">
        <f>IF($R144="", "", IFERROR(INDEX('Time &amp; Efficiency'!$CJ$9:$CJ$1470, MATCH(CONCATENATE($R144, " - ", 'Time &amp; Efficiency'!CQ$8), 'Time &amp; Efficiency'!CS$9:CS$1470, 0)), $O$7))</f>
        <v/>
      </c>
      <c r="I144" s="147" t="str">
        <f>IF($R144="", "", IFERROR(INDEX('Time &amp; Efficiency'!$CJ$9:$CJ$1470, MATCH(CONCATENATE($R144, " - ", 'Time &amp; Efficiency'!CR$8), 'Time &amp; Efficiency'!CT$9:CT$1470, 0)), $O$7))</f>
        <v/>
      </c>
      <c r="J144" s="2"/>
      <c r="M144" s="17" t="str">
        <f t="shared" si="26"/>
        <v/>
      </c>
      <c r="O144" s="118" t="str">
        <f t="shared" si="27"/>
        <v/>
      </c>
      <c r="Q144" s="131" t="str">
        <f t="shared" si="28"/>
        <v/>
      </c>
      <c r="R144" s="134" t="str">
        <f t="shared" si="29"/>
        <v/>
      </c>
      <c r="T144" s="17">
        <v>134</v>
      </c>
      <c r="U144" s="131" t="str">
        <f t="shared" si="30"/>
        <v/>
      </c>
      <c r="W144" s="137" t="str">
        <f t="shared" si="31"/>
        <v/>
      </c>
      <c r="Y144" s="6" t="str">
        <f t="shared" si="32"/>
        <v/>
      </c>
      <c r="Z144" s="54" t="str">
        <f t="shared" si="32"/>
        <v/>
      </c>
      <c r="AA144" s="54" t="str">
        <f t="shared" si="33"/>
        <v/>
      </c>
      <c r="AB144" s="54" t="str">
        <f t="shared" si="24"/>
        <v/>
      </c>
      <c r="AC144" s="7" t="str">
        <f t="shared" si="25"/>
        <v/>
      </c>
    </row>
    <row r="145" spans="1:29" x14ac:dyDescent="0.25">
      <c r="A145" s="2"/>
      <c r="B145" s="13"/>
      <c r="C145" s="123"/>
      <c r="D145" s="124"/>
      <c r="E145" s="125"/>
      <c r="F145" s="126"/>
      <c r="G145" s="2"/>
      <c r="H145" s="146" t="str">
        <f>IF($R145="", "", IFERROR(INDEX('Time &amp; Efficiency'!$CJ$9:$CJ$1470, MATCH(CONCATENATE($R145, " - ", 'Time &amp; Efficiency'!CQ$8), 'Time &amp; Efficiency'!CS$9:CS$1470, 0)), $O$7))</f>
        <v/>
      </c>
      <c r="I145" s="147" t="str">
        <f>IF($R145="", "", IFERROR(INDEX('Time &amp; Efficiency'!$CJ$9:$CJ$1470, MATCH(CONCATENATE($R145, " - ", 'Time &amp; Efficiency'!CR$8), 'Time &amp; Efficiency'!CT$9:CT$1470, 0)), $O$7))</f>
        <v/>
      </c>
      <c r="J145" s="2"/>
      <c r="M145" s="17" t="str">
        <f t="shared" si="26"/>
        <v/>
      </c>
      <c r="O145" s="118" t="str">
        <f t="shared" si="27"/>
        <v/>
      </c>
      <c r="Q145" s="131" t="str">
        <f t="shared" si="28"/>
        <v/>
      </c>
      <c r="R145" s="134" t="str">
        <f t="shared" si="29"/>
        <v/>
      </c>
      <c r="T145" s="17">
        <v>135</v>
      </c>
      <c r="U145" s="131" t="str">
        <f t="shared" si="30"/>
        <v/>
      </c>
      <c r="W145" s="137" t="str">
        <f t="shared" si="31"/>
        <v/>
      </c>
      <c r="Y145" s="6" t="str">
        <f t="shared" si="32"/>
        <v/>
      </c>
      <c r="Z145" s="54" t="str">
        <f t="shared" si="32"/>
        <v/>
      </c>
      <c r="AA145" s="54" t="str">
        <f t="shared" si="33"/>
        <v/>
      </c>
      <c r="AB145" s="54" t="str">
        <f t="shared" si="24"/>
        <v/>
      </c>
      <c r="AC145" s="7" t="str">
        <f t="shared" si="25"/>
        <v/>
      </c>
    </row>
    <row r="146" spans="1:29" x14ac:dyDescent="0.25">
      <c r="A146" s="2"/>
      <c r="B146" s="13"/>
      <c r="C146" s="123"/>
      <c r="D146" s="124"/>
      <c r="E146" s="125"/>
      <c r="F146" s="126"/>
      <c r="G146" s="2"/>
      <c r="H146" s="146" t="str">
        <f>IF($R146="", "", IFERROR(INDEX('Time &amp; Efficiency'!$CJ$9:$CJ$1470, MATCH(CONCATENATE($R146, " - ", 'Time &amp; Efficiency'!CQ$8), 'Time &amp; Efficiency'!CS$9:CS$1470, 0)), $O$7))</f>
        <v/>
      </c>
      <c r="I146" s="147" t="str">
        <f>IF($R146="", "", IFERROR(INDEX('Time &amp; Efficiency'!$CJ$9:$CJ$1470, MATCH(CONCATENATE($R146, " - ", 'Time &amp; Efficiency'!CR$8), 'Time &amp; Efficiency'!CT$9:CT$1470, 0)), $O$7))</f>
        <v/>
      </c>
      <c r="J146" s="2"/>
      <c r="M146" s="17" t="str">
        <f t="shared" si="26"/>
        <v/>
      </c>
      <c r="O146" s="118" t="str">
        <f t="shared" si="27"/>
        <v/>
      </c>
      <c r="Q146" s="131" t="str">
        <f t="shared" si="28"/>
        <v/>
      </c>
      <c r="R146" s="134" t="str">
        <f t="shared" si="29"/>
        <v/>
      </c>
      <c r="T146" s="17">
        <v>136</v>
      </c>
      <c r="U146" s="131" t="str">
        <f t="shared" si="30"/>
        <v/>
      </c>
      <c r="W146" s="137" t="str">
        <f t="shared" si="31"/>
        <v/>
      </c>
      <c r="Y146" s="6" t="str">
        <f t="shared" si="32"/>
        <v/>
      </c>
      <c r="Z146" s="54" t="str">
        <f t="shared" si="32"/>
        <v/>
      </c>
      <c r="AA146" s="54" t="str">
        <f t="shared" si="33"/>
        <v/>
      </c>
      <c r="AB146" s="54" t="str">
        <f t="shared" si="24"/>
        <v/>
      </c>
      <c r="AC146" s="7" t="str">
        <f t="shared" si="25"/>
        <v/>
      </c>
    </row>
    <row r="147" spans="1:29" x14ac:dyDescent="0.25">
      <c r="A147" s="2"/>
      <c r="B147" s="13"/>
      <c r="C147" s="123"/>
      <c r="D147" s="124"/>
      <c r="E147" s="125"/>
      <c r="F147" s="126"/>
      <c r="G147" s="2"/>
      <c r="H147" s="146" t="str">
        <f>IF($R147="", "", IFERROR(INDEX('Time &amp; Efficiency'!$CJ$9:$CJ$1470, MATCH(CONCATENATE($R147, " - ", 'Time &amp; Efficiency'!CQ$8), 'Time &amp; Efficiency'!CS$9:CS$1470, 0)), $O$7))</f>
        <v/>
      </c>
      <c r="I147" s="147" t="str">
        <f>IF($R147="", "", IFERROR(INDEX('Time &amp; Efficiency'!$CJ$9:$CJ$1470, MATCH(CONCATENATE($R147, " - ", 'Time &amp; Efficiency'!CR$8), 'Time &amp; Efficiency'!CT$9:CT$1470, 0)), $O$7))</f>
        <v/>
      </c>
      <c r="J147" s="2"/>
      <c r="M147" s="17" t="str">
        <f t="shared" si="26"/>
        <v/>
      </c>
      <c r="O147" s="118" t="str">
        <f t="shared" si="27"/>
        <v/>
      </c>
      <c r="Q147" s="131" t="str">
        <f t="shared" si="28"/>
        <v/>
      </c>
      <c r="R147" s="134" t="str">
        <f t="shared" si="29"/>
        <v/>
      </c>
      <c r="T147" s="17">
        <v>137</v>
      </c>
      <c r="U147" s="131" t="str">
        <f t="shared" si="30"/>
        <v/>
      </c>
      <c r="W147" s="137" t="str">
        <f t="shared" si="31"/>
        <v/>
      </c>
      <c r="Y147" s="6" t="str">
        <f t="shared" si="32"/>
        <v/>
      </c>
      <c r="Z147" s="54" t="str">
        <f t="shared" si="32"/>
        <v/>
      </c>
      <c r="AA147" s="54" t="str">
        <f t="shared" si="33"/>
        <v/>
      </c>
      <c r="AB147" s="54" t="str">
        <f t="shared" si="24"/>
        <v/>
      </c>
      <c r="AC147" s="7" t="str">
        <f t="shared" si="25"/>
        <v/>
      </c>
    </row>
    <row r="148" spans="1:29" x14ac:dyDescent="0.25">
      <c r="A148" s="2"/>
      <c r="B148" s="13"/>
      <c r="C148" s="123"/>
      <c r="D148" s="124"/>
      <c r="E148" s="125"/>
      <c r="F148" s="126"/>
      <c r="G148" s="2"/>
      <c r="H148" s="146" t="str">
        <f>IF($R148="", "", IFERROR(INDEX('Time &amp; Efficiency'!$CJ$9:$CJ$1470, MATCH(CONCATENATE($R148, " - ", 'Time &amp; Efficiency'!CQ$8), 'Time &amp; Efficiency'!CS$9:CS$1470, 0)), $O$7))</f>
        <v/>
      </c>
      <c r="I148" s="147" t="str">
        <f>IF($R148="", "", IFERROR(INDEX('Time &amp; Efficiency'!$CJ$9:$CJ$1470, MATCH(CONCATENATE($R148, " - ", 'Time &amp; Efficiency'!CR$8), 'Time &amp; Efficiency'!CT$9:CT$1470, 0)), $O$7))</f>
        <v/>
      </c>
      <c r="J148" s="2"/>
      <c r="M148" s="17" t="str">
        <f t="shared" si="26"/>
        <v/>
      </c>
      <c r="O148" s="118" t="str">
        <f t="shared" si="27"/>
        <v/>
      </c>
      <c r="Q148" s="131" t="str">
        <f t="shared" si="28"/>
        <v/>
      </c>
      <c r="R148" s="134" t="str">
        <f t="shared" si="29"/>
        <v/>
      </c>
      <c r="T148" s="17">
        <v>138</v>
      </c>
      <c r="U148" s="131" t="str">
        <f t="shared" si="30"/>
        <v/>
      </c>
      <c r="W148" s="137" t="str">
        <f t="shared" si="31"/>
        <v/>
      </c>
      <c r="Y148" s="6" t="str">
        <f t="shared" si="32"/>
        <v/>
      </c>
      <c r="Z148" s="54" t="str">
        <f t="shared" si="32"/>
        <v/>
      </c>
      <c r="AA148" s="54" t="str">
        <f t="shared" si="33"/>
        <v/>
      </c>
      <c r="AB148" s="54" t="str">
        <f t="shared" si="24"/>
        <v/>
      </c>
      <c r="AC148" s="7" t="str">
        <f t="shared" si="25"/>
        <v/>
      </c>
    </row>
    <row r="149" spans="1:29" x14ac:dyDescent="0.25">
      <c r="A149" s="2"/>
      <c r="B149" s="13"/>
      <c r="C149" s="123"/>
      <c r="D149" s="124"/>
      <c r="E149" s="125"/>
      <c r="F149" s="126"/>
      <c r="G149" s="2"/>
      <c r="H149" s="146" t="str">
        <f>IF($R149="", "", IFERROR(INDEX('Time &amp; Efficiency'!$CJ$9:$CJ$1470, MATCH(CONCATENATE($R149, " - ", 'Time &amp; Efficiency'!CQ$8), 'Time &amp; Efficiency'!CS$9:CS$1470, 0)), $O$7))</f>
        <v/>
      </c>
      <c r="I149" s="147" t="str">
        <f>IF($R149="", "", IFERROR(INDEX('Time &amp; Efficiency'!$CJ$9:$CJ$1470, MATCH(CONCATENATE($R149, " - ", 'Time &amp; Efficiency'!CR$8), 'Time &amp; Efficiency'!CT$9:CT$1470, 0)), $O$7))</f>
        <v/>
      </c>
      <c r="J149" s="2"/>
      <c r="M149" s="17" t="str">
        <f t="shared" si="26"/>
        <v/>
      </c>
      <c r="O149" s="118" t="str">
        <f t="shared" si="27"/>
        <v/>
      </c>
      <c r="Q149" s="131" t="str">
        <f t="shared" si="28"/>
        <v/>
      </c>
      <c r="R149" s="134" t="str">
        <f t="shared" si="29"/>
        <v/>
      </c>
      <c r="T149" s="17">
        <v>139</v>
      </c>
      <c r="U149" s="131" t="str">
        <f t="shared" si="30"/>
        <v/>
      </c>
      <c r="W149" s="137" t="str">
        <f t="shared" si="31"/>
        <v/>
      </c>
      <c r="Y149" s="6" t="str">
        <f t="shared" si="32"/>
        <v/>
      </c>
      <c r="Z149" s="54" t="str">
        <f t="shared" si="32"/>
        <v/>
      </c>
      <c r="AA149" s="54" t="str">
        <f t="shared" si="33"/>
        <v/>
      </c>
      <c r="AB149" s="54" t="str">
        <f t="shared" si="24"/>
        <v/>
      </c>
      <c r="AC149" s="7" t="str">
        <f t="shared" si="25"/>
        <v/>
      </c>
    </row>
    <row r="150" spans="1:29" x14ac:dyDescent="0.25">
      <c r="A150" s="2"/>
      <c r="B150" s="13"/>
      <c r="C150" s="123"/>
      <c r="D150" s="124"/>
      <c r="E150" s="125"/>
      <c r="F150" s="126"/>
      <c r="G150" s="2"/>
      <c r="H150" s="146" t="str">
        <f>IF($R150="", "", IFERROR(INDEX('Time &amp; Efficiency'!$CJ$9:$CJ$1470, MATCH(CONCATENATE($R150, " - ", 'Time &amp; Efficiency'!CQ$8), 'Time &amp; Efficiency'!CS$9:CS$1470, 0)), $O$7))</f>
        <v/>
      </c>
      <c r="I150" s="147" t="str">
        <f>IF($R150="", "", IFERROR(INDEX('Time &amp; Efficiency'!$CJ$9:$CJ$1470, MATCH(CONCATENATE($R150, " - ", 'Time &amp; Efficiency'!CR$8), 'Time &amp; Efficiency'!CT$9:CT$1470, 0)), $O$7))</f>
        <v/>
      </c>
      <c r="J150" s="2"/>
      <c r="M150" s="17" t="str">
        <f t="shared" si="26"/>
        <v/>
      </c>
      <c r="O150" s="118" t="str">
        <f t="shared" si="27"/>
        <v/>
      </c>
      <c r="Q150" s="131" t="str">
        <f t="shared" si="28"/>
        <v/>
      </c>
      <c r="R150" s="134" t="str">
        <f t="shared" si="29"/>
        <v/>
      </c>
      <c r="T150" s="17">
        <v>140</v>
      </c>
      <c r="U150" s="131" t="str">
        <f t="shared" si="30"/>
        <v/>
      </c>
      <c r="W150" s="137" t="str">
        <f t="shared" si="31"/>
        <v/>
      </c>
      <c r="Y150" s="6" t="str">
        <f t="shared" si="32"/>
        <v/>
      </c>
      <c r="Z150" s="54" t="str">
        <f t="shared" si="32"/>
        <v/>
      </c>
      <c r="AA150" s="54" t="str">
        <f t="shared" si="33"/>
        <v/>
      </c>
      <c r="AB150" s="54" t="str">
        <f t="shared" si="24"/>
        <v/>
      </c>
      <c r="AC150" s="7" t="str">
        <f t="shared" si="25"/>
        <v/>
      </c>
    </row>
    <row r="151" spans="1:29" x14ac:dyDescent="0.25">
      <c r="A151" s="2"/>
      <c r="B151" s="13"/>
      <c r="C151" s="123"/>
      <c r="D151" s="124"/>
      <c r="E151" s="125"/>
      <c r="F151" s="126"/>
      <c r="G151" s="2"/>
      <c r="H151" s="146" t="str">
        <f>IF($R151="", "", IFERROR(INDEX('Time &amp; Efficiency'!$CJ$9:$CJ$1470, MATCH(CONCATENATE($R151, " - ", 'Time &amp; Efficiency'!CQ$8), 'Time &amp; Efficiency'!CS$9:CS$1470, 0)), $O$7))</f>
        <v/>
      </c>
      <c r="I151" s="147" t="str">
        <f>IF($R151="", "", IFERROR(INDEX('Time &amp; Efficiency'!$CJ$9:$CJ$1470, MATCH(CONCATENATE($R151, " - ", 'Time &amp; Efficiency'!CR$8), 'Time &amp; Efficiency'!CT$9:CT$1470, 0)), $O$7))</f>
        <v/>
      </c>
      <c r="J151" s="2"/>
      <c r="M151" s="17" t="str">
        <f t="shared" si="26"/>
        <v/>
      </c>
      <c r="O151" s="118" t="str">
        <f t="shared" si="27"/>
        <v/>
      </c>
      <c r="Q151" s="131" t="str">
        <f t="shared" si="28"/>
        <v/>
      </c>
      <c r="R151" s="134" t="str">
        <f t="shared" si="29"/>
        <v/>
      </c>
      <c r="T151" s="17">
        <v>141</v>
      </c>
      <c r="U151" s="131" t="str">
        <f t="shared" si="30"/>
        <v/>
      </c>
      <c r="W151" s="137" t="str">
        <f t="shared" si="31"/>
        <v/>
      </c>
      <c r="Y151" s="6" t="str">
        <f t="shared" si="32"/>
        <v/>
      </c>
      <c r="Z151" s="54" t="str">
        <f t="shared" si="32"/>
        <v/>
      </c>
      <c r="AA151" s="54" t="str">
        <f t="shared" si="33"/>
        <v/>
      </c>
      <c r="AB151" s="54" t="str">
        <f t="shared" si="24"/>
        <v/>
      </c>
      <c r="AC151" s="7" t="str">
        <f t="shared" si="25"/>
        <v/>
      </c>
    </row>
    <row r="152" spans="1:29" x14ac:dyDescent="0.25">
      <c r="A152" s="2"/>
      <c r="B152" s="13"/>
      <c r="C152" s="123"/>
      <c r="D152" s="124"/>
      <c r="E152" s="125"/>
      <c r="F152" s="126"/>
      <c r="G152" s="2"/>
      <c r="H152" s="146" t="str">
        <f>IF($R152="", "", IFERROR(INDEX('Time &amp; Efficiency'!$CJ$9:$CJ$1470, MATCH(CONCATENATE($R152, " - ", 'Time &amp; Efficiency'!CQ$8), 'Time &amp; Efficiency'!CS$9:CS$1470, 0)), $O$7))</f>
        <v/>
      </c>
      <c r="I152" s="147" t="str">
        <f>IF($R152="", "", IFERROR(INDEX('Time &amp; Efficiency'!$CJ$9:$CJ$1470, MATCH(CONCATENATE($R152, " - ", 'Time &amp; Efficiency'!CR$8), 'Time &amp; Efficiency'!CT$9:CT$1470, 0)), $O$7))</f>
        <v/>
      </c>
      <c r="J152" s="2"/>
      <c r="M152" s="17" t="str">
        <f t="shared" si="26"/>
        <v/>
      </c>
      <c r="O152" s="118" t="str">
        <f t="shared" si="27"/>
        <v/>
      </c>
      <c r="Q152" s="131" t="str">
        <f t="shared" si="28"/>
        <v/>
      </c>
      <c r="R152" s="134" t="str">
        <f t="shared" si="29"/>
        <v/>
      </c>
      <c r="T152" s="17">
        <v>142</v>
      </c>
      <c r="U152" s="131" t="str">
        <f t="shared" si="30"/>
        <v/>
      </c>
      <c r="W152" s="137" t="str">
        <f t="shared" si="31"/>
        <v/>
      </c>
      <c r="Y152" s="6" t="str">
        <f t="shared" si="32"/>
        <v/>
      </c>
      <c r="Z152" s="54" t="str">
        <f t="shared" si="32"/>
        <v/>
      </c>
      <c r="AA152" s="54" t="str">
        <f t="shared" si="33"/>
        <v/>
      </c>
      <c r="AB152" s="54" t="str">
        <f t="shared" si="24"/>
        <v/>
      </c>
      <c r="AC152" s="7" t="str">
        <f t="shared" si="25"/>
        <v/>
      </c>
    </row>
    <row r="153" spans="1:29" x14ac:dyDescent="0.25">
      <c r="A153" s="2"/>
      <c r="B153" s="13"/>
      <c r="C153" s="123"/>
      <c r="D153" s="124"/>
      <c r="E153" s="125"/>
      <c r="F153" s="126"/>
      <c r="G153" s="2"/>
      <c r="H153" s="146" t="str">
        <f>IF($R153="", "", IFERROR(INDEX('Time &amp; Efficiency'!$CJ$9:$CJ$1470, MATCH(CONCATENATE($R153, " - ", 'Time &amp; Efficiency'!CQ$8), 'Time &amp; Efficiency'!CS$9:CS$1470, 0)), $O$7))</f>
        <v/>
      </c>
      <c r="I153" s="147" t="str">
        <f>IF($R153="", "", IFERROR(INDEX('Time &amp; Efficiency'!$CJ$9:$CJ$1470, MATCH(CONCATENATE($R153, " - ", 'Time &amp; Efficiency'!CR$8), 'Time &amp; Efficiency'!CT$9:CT$1470, 0)), $O$7))</f>
        <v/>
      </c>
      <c r="J153" s="2"/>
      <c r="M153" s="17" t="str">
        <f t="shared" si="26"/>
        <v/>
      </c>
      <c r="O153" s="118" t="str">
        <f t="shared" si="27"/>
        <v/>
      </c>
      <c r="Q153" s="131" t="str">
        <f t="shared" si="28"/>
        <v/>
      </c>
      <c r="R153" s="134" t="str">
        <f t="shared" si="29"/>
        <v/>
      </c>
      <c r="T153" s="17">
        <v>143</v>
      </c>
      <c r="U153" s="131" t="str">
        <f t="shared" si="30"/>
        <v/>
      </c>
      <c r="W153" s="137" t="str">
        <f t="shared" si="31"/>
        <v/>
      </c>
      <c r="Y153" s="6" t="str">
        <f t="shared" si="32"/>
        <v/>
      </c>
      <c r="Z153" s="54" t="str">
        <f t="shared" si="32"/>
        <v/>
      </c>
      <c r="AA153" s="54" t="str">
        <f t="shared" si="33"/>
        <v/>
      </c>
      <c r="AB153" s="54" t="str">
        <f t="shared" si="24"/>
        <v/>
      </c>
      <c r="AC153" s="7" t="str">
        <f t="shared" si="25"/>
        <v/>
      </c>
    </row>
    <row r="154" spans="1:29" x14ac:dyDescent="0.25">
      <c r="A154" s="2"/>
      <c r="B154" s="13"/>
      <c r="C154" s="123"/>
      <c r="D154" s="124"/>
      <c r="E154" s="125"/>
      <c r="F154" s="126"/>
      <c r="G154" s="2"/>
      <c r="H154" s="146" t="str">
        <f>IF($R154="", "", IFERROR(INDEX('Time &amp; Efficiency'!$CJ$9:$CJ$1470, MATCH(CONCATENATE($R154, " - ", 'Time &amp; Efficiency'!CQ$8), 'Time &amp; Efficiency'!CS$9:CS$1470, 0)), $O$7))</f>
        <v/>
      </c>
      <c r="I154" s="147" t="str">
        <f>IF($R154="", "", IFERROR(INDEX('Time &amp; Efficiency'!$CJ$9:$CJ$1470, MATCH(CONCATENATE($R154, " - ", 'Time &amp; Efficiency'!CR$8), 'Time &amp; Efficiency'!CT$9:CT$1470, 0)), $O$7))</f>
        <v/>
      </c>
      <c r="J154" s="2"/>
      <c r="M154" s="17" t="str">
        <f t="shared" si="26"/>
        <v/>
      </c>
      <c r="O154" s="118" t="str">
        <f t="shared" si="27"/>
        <v/>
      </c>
      <c r="Q154" s="131" t="str">
        <f t="shared" si="28"/>
        <v/>
      </c>
      <c r="R154" s="134" t="str">
        <f t="shared" si="29"/>
        <v/>
      </c>
      <c r="T154" s="17">
        <v>144</v>
      </c>
      <c r="U154" s="131" t="str">
        <f t="shared" si="30"/>
        <v/>
      </c>
      <c r="W154" s="137" t="str">
        <f t="shared" si="31"/>
        <v/>
      </c>
      <c r="Y154" s="6" t="str">
        <f t="shared" si="32"/>
        <v/>
      </c>
      <c r="Z154" s="54" t="str">
        <f t="shared" si="32"/>
        <v/>
      </c>
      <c r="AA154" s="54" t="str">
        <f t="shared" si="33"/>
        <v/>
      </c>
      <c r="AB154" s="54" t="str">
        <f t="shared" si="24"/>
        <v/>
      </c>
      <c r="AC154" s="7" t="str">
        <f t="shared" si="25"/>
        <v/>
      </c>
    </row>
    <row r="155" spans="1:29" x14ac:dyDescent="0.25">
      <c r="A155" s="2"/>
      <c r="B155" s="13"/>
      <c r="C155" s="123"/>
      <c r="D155" s="124"/>
      <c r="E155" s="125"/>
      <c r="F155" s="126"/>
      <c r="G155" s="2"/>
      <c r="H155" s="146" t="str">
        <f>IF($R155="", "", IFERROR(INDEX('Time &amp; Efficiency'!$CJ$9:$CJ$1470, MATCH(CONCATENATE($R155, " - ", 'Time &amp; Efficiency'!CQ$8), 'Time &amp; Efficiency'!CS$9:CS$1470, 0)), $O$7))</f>
        <v/>
      </c>
      <c r="I155" s="147" t="str">
        <f>IF($R155="", "", IFERROR(INDEX('Time &amp; Efficiency'!$CJ$9:$CJ$1470, MATCH(CONCATENATE($R155, " - ", 'Time &amp; Efficiency'!CR$8), 'Time &amp; Efficiency'!CT$9:CT$1470, 0)), $O$7))</f>
        <v/>
      </c>
      <c r="J155" s="2"/>
      <c r="M155" s="17" t="str">
        <f t="shared" si="26"/>
        <v/>
      </c>
      <c r="O155" s="118" t="str">
        <f t="shared" si="27"/>
        <v/>
      </c>
      <c r="Q155" s="131" t="str">
        <f t="shared" si="28"/>
        <v/>
      </c>
      <c r="R155" s="134" t="str">
        <f t="shared" si="29"/>
        <v/>
      </c>
      <c r="T155" s="17">
        <v>145</v>
      </c>
      <c r="U155" s="131" t="str">
        <f t="shared" si="30"/>
        <v/>
      </c>
      <c r="W155" s="137" t="str">
        <f t="shared" si="31"/>
        <v/>
      </c>
      <c r="Y155" s="6" t="str">
        <f t="shared" si="32"/>
        <v/>
      </c>
      <c r="Z155" s="54" t="str">
        <f t="shared" si="32"/>
        <v/>
      </c>
      <c r="AA155" s="54" t="str">
        <f t="shared" si="33"/>
        <v/>
      </c>
      <c r="AB155" s="54" t="str">
        <f t="shared" si="24"/>
        <v/>
      </c>
      <c r="AC155" s="7" t="str">
        <f t="shared" si="25"/>
        <v/>
      </c>
    </row>
    <row r="156" spans="1:29" x14ac:dyDescent="0.25">
      <c r="A156" s="2"/>
      <c r="B156" s="13"/>
      <c r="C156" s="123"/>
      <c r="D156" s="124"/>
      <c r="E156" s="125"/>
      <c r="F156" s="126"/>
      <c r="G156" s="2"/>
      <c r="H156" s="146" t="str">
        <f>IF($R156="", "", IFERROR(INDEX('Time &amp; Efficiency'!$CJ$9:$CJ$1470, MATCH(CONCATENATE($R156, " - ", 'Time &amp; Efficiency'!CQ$8), 'Time &amp; Efficiency'!CS$9:CS$1470, 0)), $O$7))</f>
        <v/>
      </c>
      <c r="I156" s="147" t="str">
        <f>IF($R156="", "", IFERROR(INDEX('Time &amp; Efficiency'!$CJ$9:$CJ$1470, MATCH(CONCATENATE($R156, " - ", 'Time &amp; Efficiency'!CR$8), 'Time &amp; Efficiency'!CT$9:CT$1470, 0)), $O$7))</f>
        <v/>
      </c>
      <c r="J156" s="2"/>
      <c r="M156" s="17" t="str">
        <f t="shared" si="26"/>
        <v/>
      </c>
      <c r="O156" s="118" t="str">
        <f t="shared" si="27"/>
        <v/>
      </c>
      <c r="Q156" s="131" t="str">
        <f t="shared" si="28"/>
        <v/>
      </c>
      <c r="R156" s="134" t="str">
        <f t="shared" si="29"/>
        <v/>
      </c>
      <c r="T156" s="17">
        <v>146</v>
      </c>
      <c r="U156" s="131" t="str">
        <f t="shared" si="30"/>
        <v/>
      </c>
      <c r="W156" s="137" t="str">
        <f t="shared" si="31"/>
        <v/>
      </c>
      <c r="Y156" s="6" t="str">
        <f t="shared" si="32"/>
        <v/>
      </c>
      <c r="Z156" s="54" t="str">
        <f t="shared" si="32"/>
        <v/>
      </c>
      <c r="AA156" s="54" t="str">
        <f t="shared" si="33"/>
        <v/>
      </c>
      <c r="AB156" s="54" t="str">
        <f t="shared" si="24"/>
        <v/>
      </c>
      <c r="AC156" s="7" t="str">
        <f t="shared" si="25"/>
        <v/>
      </c>
    </row>
    <row r="157" spans="1:29" x14ac:dyDescent="0.25">
      <c r="A157" s="2"/>
      <c r="B157" s="13"/>
      <c r="C157" s="123"/>
      <c r="D157" s="124"/>
      <c r="E157" s="125"/>
      <c r="F157" s="126"/>
      <c r="G157" s="2"/>
      <c r="H157" s="146" t="str">
        <f>IF($R157="", "", IFERROR(INDEX('Time &amp; Efficiency'!$CJ$9:$CJ$1470, MATCH(CONCATENATE($R157, " - ", 'Time &amp; Efficiency'!CQ$8), 'Time &amp; Efficiency'!CS$9:CS$1470, 0)), $O$7))</f>
        <v/>
      </c>
      <c r="I157" s="147" t="str">
        <f>IF($R157="", "", IFERROR(INDEX('Time &amp; Efficiency'!$CJ$9:$CJ$1470, MATCH(CONCATENATE($R157, " - ", 'Time &amp; Efficiency'!CR$8), 'Time &amp; Efficiency'!CT$9:CT$1470, 0)), $O$7))</f>
        <v/>
      </c>
      <c r="J157" s="2"/>
      <c r="M157" s="17" t="str">
        <f t="shared" si="26"/>
        <v/>
      </c>
      <c r="O157" s="118" t="str">
        <f t="shared" si="27"/>
        <v/>
      </c>
      <c r="Q157" s="131" t="str">
        <f t="shared" si="28"/>
        <v/>
      </c>
      <c r="R157" s="134" t="str">
        <f t="shared" si="29"/>
        <v/>
      </c>
      <c r="T157" s="17">
        <v>147</v>
      </c>
      <c r="U157" s="131" t="str">
        <f t="shared" si="30"/>
        <v/>
      </c>
      <c r="W157" s="137" t="str">
        <f t="shared" si="31"/>
        <v/>
      </c>
      <c r="Y157" s="6" t="str">
        <f t="shared" si="32"/>
        <v/>
      </c>
      <c r="Z157" s="54" t="str">
        <f t="shared" si="32"/>
        <v/>
      </c>
      <c r="AA157" s="54" t="str">
        <f t="shared" si="33"/>
        <v/>
      </c>
      <c r="AB157" s="54" t="str">
        <f t="shared" si="24"/>
        <v/>
      </c>
      <c r="AC157" s="7" t="str">
        <f t="shared" si="25"/>
        <v/>
      </c>
    </row>
    <row r="158" spans="1:29" x14ac:dyDescent="0.25">
      <c r="A158" s="2"/>
      <c r="B158" s="13"/>
      <c r="C158" s="123"/>
      <c r="D158" s="124"/>
      <c r="E158" s="125"/>
      <c r="F158" s="126"/>
      <c r="G158" s="2"/>
      <c r="H158" s="146" t="str">
        <f>IF($R158="", "", IFERROR(INDEX('Time &amp; Efficiency'!$CJ$9:$CJ$1470, MATCH(CONCATENATE($R158, " - ", 'Time &amp; Efficiency'!CQ$8), 'Time &amp; Efficiency'!CS$9:CS$1470, 0)), $O$7))</f>
        <v/>
      </c>
      <c r="I158" s="147" t="str">
        <f>IF($R158="", "", IFERROR(INDEX('Time &amp; Efficiency'!$CJ$9:$CJ$1470, MATCH(CONCATENATE($R158, " - ", 'Time &amp; Efficiency'!CR$8), 'Time &amp; Efficiency'!CT$9:CT$1470, 0)), $O$7))</f>
        <v/>
      </c>
      <c r="J158" s="2"/>
      <c r="M158" s="17" t="str">
        <f t="shared" si="26"/>
        <v/>
      </c>
      <c r="O158" s="118" t="str">
        <f t="shared" si="27"/>
        <v/>
      </c>
      <c r="Q158" s="131" t="str">
        <f t="shared" si="28"/>
        <v/>
      </c>
      <c r="R158" s="134" t="str">
        <f t="shared" si="29"/>
        <v/>
      </c>
      <c r="T158" s="17">
        <v>148</v>
      </c>
      <c r="U158" s="131" t="str">
        <f t="shared" si="30"/>
        <v/>
      </c>
      <c r="W158" s="137" t="str">
        <f t="shared" si="31"/>
        <v/>
      </c>
      <c r="Y158" s="6" t="str">
        <f t="shared" si="32"/>
        <v/>
      </c>
      <c r="Z158" s="54" t="str">
        <f t="shared" si="32"/>
        <v/>
      </c>
      <c r="AA158" s="54" t="str">
        <f t="shared" si="33"/>
        <v/>
      </c>
      <c r="AB158" s="54" t="str">
        <f t="shared" si="24"/>
        <v/>
      </c>
      <c r="AC158" s="7" t="str">
        <f t="shared" si="25"/>
        <v/>
      </c>
    </row>
    <row r="159" spans="1:29" x14ac:dyDescent="0.25">
      <c r="A159" s="2"/>
      <c r="B159" s="13"/>
      <c r="C159" s="123"/>
      <c r="D159" s="124"/>
      <c r="E159" s="125"/>
      <c r="F159" s="126"/>
      <c r="G159" s="2"/>
      <c r="H159" s="146" t="str">
        <f>IF($R159="", "", IFERROR(INDEX('Time &amp; Efficiency'!$CJ$9:$CJ$1470, MATCH(CONCATENATE($R159, " - ", 'Time &amp; Efficiency'!CQ$8), 'Time &amp; Efficiency'!CS$9:CS$1470, 0)), $O$7))</f>
        <v/>
      </c>
      <c r="I159" s="147" t="str">
        <f>IF($R159="", "", IFERROR(INDEX('Time &amp; Efficiency'!$CJ$9:$CJ$1470, MATCH(CONCATENATE($R159, " - ", 'Time &amp; Efficiency'!CR$8), 'Time &amp; Efficiency'!CT$9:CT$1470, 0)), $O$7))</f>
        <v/>
      </c>
      <c r="J159" s="2"/>
      <c r="M159" s="17" t="str">
        <f t="shared" si="26"/>
        <v/>
      </c>
      <c r="O159" s="118" t="str">
        <f t="shared" si="27"/>
        <v/>
      </c>
      <c r="Q159" s="131" t="str">
        <f t="shared" si="28"/>
        <v/>
      </c>
      <c r="R159" s="134" t="str">
        <f t="shared" si="29"/>
        <v/>
      </c>
      <c r="T159" s="17">
        <v>149</v>
      </c>
      <c r="U159" s="131" t="str">
        <f t="shared" si="30"/>
        <v/>
      </c>
      <c r="W159" s="137" t="str">
        <f t="shared" si="31"/>
        <v/>
      </c>
      <c r="Y159" s="6" t="str">
        <f t="shared" si="32"/>
        <v/>
      </c>
      <c r="Z159" s="54" t="str">
        <f t="shared" si="32"/>
        <v/>
      </c>
      <c r="AA159" s="54" t="str">
        <f t="shared" si="33"/>
        <v/>
      </c>
      <c r="AB159" s="54" t="str">
        <f t="shared" si="24"/>
        <v/>
      </c>
      <c r="AC159" s="7" t="str">
        <f t="shared" si="25"/>
        <v/>
      </c>
    </row>
    <row r="160" spans="1:29" x14ac:dyDescent="0.25">
      <c r="A160" s="2"/>
      <c r="B160" s="13"/>
      <c r="C160" s="123"/>
      <c r="D160" s="124"/>
      <c r="E160" s="125"/>
      <c r="F160" s="126"/>
      <c r="G160" s="2"/>
      <c r="H160" s="146" t="str">
        <f>IF($R160="", "", IFERROR(INDEX('Time &amp; Efficiency'!$CJ$9:$CJ$1470, MATCH(CONCATENATE($R160, " - ", 'Time &amp; Efficiency'!CQ$8), 'Time &amp; Efficiency'!CS$9:CS$1470, 0)), $O$7))</f>
        <v/>
      </c>
      <c r="I160" s="147" t="str">
        <f>IF($R160="", "", IFERROR(INDEX('Time &amp; Efficiency'!$CJ$9:$CJ$1470, MATCH(CONCATENATE($R160, " - ", 'Time &amp; Efficiency'!CR$8), 'Time &amp; Efficiency'!CT$9:CT$1470, 0)), $O$7))</f>
        <v/>
      </c>
      <c r="J160" s="2"/>
      <c r="M160" s="17" t="str">
        <f t="shared" si="26"/>
        <v/>
      </c>
      <c r="O160" s="118" t="str">
        <f t="shared" si="27"/>
        <v/>
      </c>
      <c r="Q160" s="131" t="str">
        <f t="shared" si="28"/>
        <v/>
      </c>
      <c r="R160" s="134" t="str">
        <f t="shared" si="29"/>
        <v/>
      </c>
      <c r="T160" s="17">
        <v>150</v>
      </c>
      <c r="U160" s="131" t="str">
        <f t="shared" si="30"/>
        <v/>
      </c>
      <c r="W160" s="137" t="str">
        <f t="shared" si="31"/>
        <v/>
      </c>
      <c r="Y160" s="6" t="str">
        <f t="shared" si="32"/>
        <v/>
      </c>
      <c r="Z160" s="54" t="str">
        <f t="shared" si="32"/>
        <v/>
      </c>
      <c r="AA160" s="54" t="str">
        <f t="shared" si="33"/>
        <v/>
      </c>
      <c r="AB160" s="54" t="str">
        <f t="shared" si="24"/>
        <v/>
      </c>
      <c r="AC160" s="7" t="str">
        <f t="shared" si="25"/>
        <v/>
      </c>
    </row>
    <row r="161" spans="1:29" x14ac:dyDescent="0.25">
      <c r="A161" s="2"/>
      <c r="B161" s="13"/>
      <c r="C161" s="123"/>
      <c r="D161" s="124"/>
      <c r="E161" s="125"/>
      <c r="F161" s="126"/>
      <c r="G161" s="2"/>
      <c r="H161" s="146" t="str">
        <f>IF($R161="", "", IFERROR(INDEX('Time &amp; Efficiency'!$CJ$9:$CJ$1470, MATCH(CONCATENATE($R161, " - ", 'Time &amp; Efficiency'!CQ$8), 'Time &amp; Efficiency'!CS$9:CS$1470, 0)), $O$7))</f>
        <v/>
      </c>
      <c r="I161" s="147" t="str">
        <f>IF($R161="", "", IFERROR(INDEX('Time &amp; Efficiency'!$CJ$9:$CJ$1470, MATCH(CONCATENATE($R161, " - ", 'Time &amp; Efficiency'!CR$8), 'Time &amp; Efficiency'!CT$9:CT$1470, 0)), $O$7))</f>
        <v/>
      </c>
      <c r="J161" s="2"/>
      <c r="M161" s="17" t="str">
        <f t="shared" si="26"/>
        <v/>
      </c>
      <c r="O161" s="118" t="str">
        <f t="shared" si="27"/>
        <v/>
      </c>
      <c r="Q161" s="131" t="str">
        <f t="shared" si="28"/>
        <v/>
      </c>
      <c r="R161" s="134" t="str">
        <f t="shared" si="29"/>
        <v/>
      </c>
      <c r="T161" s="17">
        <v>151</v>
      </c>
      <c r="U161" s="131" t="str">
        <f t="shared" si="30"/>
        <v/>
      </c>
      <c r="W161" s="137" t="str">
        <f t="shared" si="31"/>
        <v/>
      </c>
      <c r="Y161" s="6" t="str">
        <f t="shared" si="32"/>
        <v/>
      </c>
      <c r="Z161" s="54" t="str">
        <f t="shared" si="32"/>
        <v/>
      </c>
      <c r="AA161" s="54" t="str">
        <f t="shared" si="33"/>
        <v/>
      </c>
      <c r="AB161" s="54" t="str">
        <f t="shared" si="24"/>
        <v/>
      </c>
      <c r="AC161" s="7" t="str">
        <f t="shared" si="25"/>
        <v/>
      </c>
    </row>
    <row r="162" spans="1:29" x14ac:dyDescent="0.25">
      <c r="A162" s="2"/>
      <c r="B162" s="13"/>
      <c r="C162" s="123"/>
      <c r="D162" s="124"/>
      <c r="E162" s="125"/>
      <c r="F162" s="126"/>
      <c r="G162" s="2"/>
      <c r="H162" s="146" t="str">
        <f>IF($R162="", "", IFERROR(INDEX('Time &amp; Efficiency'!$CJ$9:$CJ$1470, MATCH(CONCATENATE($R162, " - ", 'Time &amp; Efficiency'!CQ$8), 'Time &amp; Efficiency'!CS$9:CS$1470, 0)), $O$7))</f>
        <v/>
      </c>
      <c r="I162" s="147" t="str">
        <f>IF($R162="", "", IFERROR(INDEX('Time &amp; Efficiency'!$CJ$9:$CJ$1470, MATCH(CONCATENATE($R162, " - ", 'Time &amp; Efficiency'!CR$8), 'Time &amp; Efficiency'!CT$9:CT$1470, 0)), $O$7))</f>
        <v/>
      </c>
      <c r="J162" s="2"/>
      <c r="M162" s="17" t="str">
        <f t="shared" si="26"/>
        <v/>
      </c>
      <c r="O162" s="118" t="str">
        <f t="shared" si="27"/>
        <v/>
      </c>
      <c r="Q162" s="131" t="str">
        <f t="shared" si="28"/>
        <v/>
      </c>
      <c r="R162" s="134" t="str">
        <f t="shared" si="29"/>
        <v/>
      </c>
      <c r="T162" s="17">
        <v>152</v>
      </c>
      <c r="U162" s="131" t="str">
        <f t="shared" si="30"/>
        <v/>
      </c>
      <c r="W162" s="137" t="str">
        <f t="shared" si="31"/>
        <v/>
      </c>
      <c r="Y162" s="6" t="str">
        <f t="shared" si="32"/>
        <v/>
      </c>
      <c r="Z162" s="54" t="str">
        <f t="shared" si="32"/>
        <v/>
      </c>
      <c r="AA162" s="54" t="str">
        <f t="shared" si="33"/>
        <v/>
      </c>
      <c r="AB162" s="54" t="str">
        <f t="shared" si="24"/>
        <v/>
      </c>
      <c r="AC162" s="7" t="str">
        <f t="shared" si="25"/>
        <v/>
      </c>
    </row>
    <row r="163" spans="1:29" x14ac:dyDescent="0.25">
      <c r="A163" s="2"/>
      <c r="B163" s="13"/>
      <c r="C163" s="123"/>
      <c r="D163" s="124"/>
      <c r="E163" s="125"/>
      <c r="F163" s="126"/>
      <c r="G163" s="2"/>
      <c r="H163" s="146" t="str">
        <f>IF($R163="", "", IFERROR(INDEX('Time &amp; Efficiency'!$CJ$9:$CJ$1470, MATCH(CONCATENATE($R163, " - ", 'Time &amp; Efficiency'!CQ$8), 'Time &amp; Efficiency'!CS$9:CS$1470, 0)), $O$7))</f>
        <v/>
      </c>
      <c r="I163" s="147" t="str">
        <f>IF($R163="", "", IFERROR(INDEX('Time &amp; Efficiency'!$CJ$9:$CJ$1470, MATCH(CONCATENATE($R163, " - ", 'Time &amp; Efficiency'!CR$8), 'Time &amp; Efficiency'!CT$9:CT$1470, 0)), $O$7))</f>
        <v/>
      </c>
      <c r="J163" s="2"/>
      <c r="M163" s="17" t="str">
        <f t="shared" si="26"/>
        <v/>
      </c>
      <c r="O163" s="118" t="str">
        <f t="shared" si="27"/>
        <v/>
      </c>
      <c r="Q163" s="131" t="str">
        <f t="shared" si="28"/>
        <v/>
      </c>
      <c r="R163" s="134" t="str">
        <f t="shared" si="29"/>
        <v/>
      </c>
      <c r="T163" s="17">
        <v>153</v>
      </c>
      <c r="U163" s="131" t="str">
        <f t="shared" si="30"/>
        <v/>
      </c>
      <c r="W163" s="137" t="str">
        <f t="shared" si="31"/>
        <v/>
      </c>
      <c r="Y163" s="6" t="str">
        <f t="shared" si="32"/>
        <v/>
      </c>
      <c r="Z163" s="54" t="str">
        <f t="shared" si="32"/>
        <v/>
      </c>
      <c r="AA163" s="54" t="str">
        <f t="shared" si="33"/>
        <v/>
      </c>
      <c r="AB163" s="54" t="str">
        <f t="shared" si="24"/>
        <v/>
      </c>
      <c r="AC163" s="7" t="str">
        <f t="shared" si="25"/>
        <v/>
      </c>
    </row>
    <row r="164" spans="1:29" x14ac:dyDescent="0.25">
      <c r="A164" s="2"/>
      <c r="B164" s="13"/>
      <c r="C164" s="123"/>
      <c r="D164" s="124"/>
      <c r="E164" s="125"/>
      <c r="F164" s="126"/>
      <c r="G164" s="2"/>
      <c r="H164" s="146" t="str">
        <f>IF($R164="", "", IFERROR(INDEX('Time &amp; Efficiency'!$CJ$9:$CJ$1470, MATCH(CONCATENATE($R164, " - ", 'Time &amp; Efficiency'!CQ$8), 'Time &amp; Efficiency'!CS$9:CS$1470, 0)), $O$7))</f>
        <v/>
      </c>
      <c r="I164" s="147" t="str">
        <f>IF($R164="", "", IFERROR(INDEX('Time &amp; Efficiency'!$CJ$9:$CJ$1470, MATCH(CONCATENATE($R164, " - ", 'Time &amp; Efficiency'!CR$8), 'Time &amp; Efficiency'!CT$9:CT$1470, 0)), $O$7))</f>
        <v/>
      </c>
      <c r="J164" s="2"/>
      <c r="M164" s="17" t="str">
        <f t="shared" si="26"/>
        <v/>
      </c>
      <c r="O164" s="118" t="str">
        <f t="shared" si="27"/>
        <v/>
      </c>
      <c r="Q164" s="131" t="str">
        <f t="shared" si="28"/>
        <v/>
      </c>
      <c r="R164" s="134" t="str">
        <f t="shared" si="29"/>
        <v/>
      </c>
      <c r="T164" s="17">
        <v>154</v>
      </c>
      <c r="U164" s="131" t="str">
        <f t="shared" si="30"/>
        <v/>
      </c>
      <c r="W164" s="137" t="str">
        <f t="shared" si="31"/>
        <v/>
      </c>
      <c r="Y164" s="6" t="str">
        <f t="shared" si="32"/>
        <v/>
      </c>
      <c r="Z164" s="54" t="str">
        <f t="shared" si="32"/>
        <v/>
      </c>
      <c r="AA164" s="54" t="str">
        <f t="shared" si="33"/>
        <v/>
      </c>
      <c r="AB164" s="54" t="str">
        <f t="shared" si="24"/>
        <v/>
      </c>
      <c r="AC164" s="7" t="str">
        <f t="shared" si="25"/>
        <v/>
      </c>
    </row>
    <row r="165" spans="1:29" x14ac:dyDescent="0.25">
      <c r="A165" s="2"/>
      <c r="B165" s="13"/>
      <c r="C165" s="123"/>
      <c r="D165" s="124"/>
      <c r="E165" s="125"/>
      <c r="F165" s="126"/>
      <c r="G165" s="2"/>
      <c r="H165" s="146" t="str">
        <f>IF($R165="", "", IFERROR(INDEX('Time &amp; Efficiency'!$CJ$9:$CJ$1470, MATCH(CONCATENATE($R165, " - ", 'Time &amp; Efficiency'!CQ$8), 'Time &amp; Efficiency'!CS$9:CS$1470, 0)), $O$7))</f>
        <v/>
      </c>
      <c r="I165" s="147" t="str">
        <f>IF($R165="", "", IFERROR(INDEX('Time &amp; Efficiency'!$CJ$9:$CJ$1470, MATCH(CONCATENATE($R165, " - ", 'Time &amp; Efficiency'!CR$8), 'Time &amp; Efficiency'!CT$9:CT$1470, 0)), $O$7))</f>
        <v/>
      </c>
      <c r="J165" s="2"/>
      <c r="M165" s="17" t="str">
        <f t="shared" si="26"/>
        <v/>
      </c>
      <c r="O165" s="118" t="str">
        <f t="shared" si="27"/>
        <v/>
      </c>
      <c r="Q165" s="131" t="str">
        <f t="shared" si="28"/>
        <v/>
      </c>
      <c r="R165" s="134" t="str">
        <f t="shared" si="29"/>
        <v/>
      </c>
      <c r="T165" s="17">
        <v>155</v>
      </c>
      <c r="U165" s="131" t="str">
        <f t="shared" si="30"/>
        <v/>
      </c>
      <c r="W165" s="137" t="str">
        <f t="shared" si="31"/>
        <v/>
      </c>
      <c r="Y165" s="6" t="str">
        <f t="shared" si="32"/>
        <v/>
      </c>
      <c r="Z165" s="54" t="str">
        <f t="shared" si="32"/>
        <v/>
      </c>
      <c r="AA165" s="54" t="str">
        <f t="shared" si="33"/>
        <v/>
      </c>
      <c r="AB165" s="54" t="str">
        <f t="shared" si="24"/>
        <v/>
      </c>
      <c r="AC165" s="7" t="str">
        <f t="shared" si="25"/>
        <v/>
      </c>
    </row>
    <row r="166" spans="1:29" x14ac:dyDescent="0.25">
      <c r="A166" s="2"/>
      <c r="B166" s="13"/>
      <c r="C166" s="123"/>
      <c r="D166" s="124"/>
      <c r="E166" s="125"/>
      <c r="F166" s="126"/>
      <c r="G166" s="2"/>
      <c r="H166" s="146" t="str">
        <f>IF($R166="", "", IFERROR(INDEX('Time &amp; Efficiency'!$CJ$9:$CJ$1470, MATCH(CONCATENATE($R166, " - ", 'Time &amp; Efficiency'!CQ$8), 'Time &amp; Efficiency'!CS$9:CS$1470, 0)), $O$7))</f>
        <v/>
      </c>
      <c r="I166" s="147" t="str">
        <f>IF($R166="", "", IFERROR(INDEX('Time &amp; Efficiency'!$CJ$9:$CJ$1470, MATCH(CONCATENATE($R166, " - ", 'Time &amp; Efficiency'!CR$8), 'Time &amp; Efficiency'!CT$9:CT$1470, 0)), $O$7))</f>
        <v/>
      </c>
      <c r="J166" s="2"/>
      <c r="M166" s="17" t="str">
        <f t="shared" si="26"/>
        <v/>
      </c>
      <c r="O166" s="118" t="str">
        <f t="shared" si="27"/>
        <v/>
      </c>
      <c r="Q166" s="131" t="str">
        <f t="shared" si="28"/>
        <v/>
      </c>
      <c r="R166" s="134" t="str">
        <f t="shared" si="29"/>
        <v/>
      </c>
      <c r="T166" s="17">
        <v>156</v>
      </c>
      <c r="U166" s="131" t="str">
        <f t="shared" si="30"/>
        <v/>
      </c>
      <c r="W166" s="137" t="str">
        <f t="shared" si="31"/>
        <v/>
      </c>
      <c r="Y166" s="6" t="str">
        <f t="shared" si="32"/>
        <v/>
      </c>
      <c r="Z166" s="54" t="str">
        <f t="shared" si="32"/>
        <v/>
      </c>
      <c r="AA166" s="54" t="str">
        <f t="shared" si="33"/>
        <v/>
      </c>
      <c r="AB166" s="54" t="str">
        <f t="shared" si="24"/>
        <v/>
      </c>
      <c r="AC166" s="7" t="str">
        <f t="shared" si="25"/>
        <v/>
      </c>
    </row>
    <row r="167" spans="1:29" x14ac:dyDescent="0.25">
      <c r="A167" s="2"/>
      <c r="B167" s="13"/>
      <c r="C167" s="123"/>
      <c r="D167" s="124"/>
      <c r="E167" s="125"/>
      <c r="F167" s="126"/>
      <c r="G167" s="2"/>
      <c r="H167" s="146" t="str">
        <f>IF($R167="", "", IFERROR(INDEX('Time &amp; Efficiency'!$CJ$9:$CJ$1470, MATCH(CONCATENATE($R167, " - ", 'Time &amp; Efficiency'!CQ$8), 'Time &amp; Efficiency'!CS$9:CS$1470, 0)), $O$7))</f>
        <v/>
      </c>
      <c r="I167" s="147" t="str">
        <f>IF($R167="", "", IFERROR(INDEX('Time &amp; Efficiency'!$CJ$9:$CJ$1470, MATCH(CONCATENATE($R167, " - ", 'Time &amp; Efficiency'!CR$8), 'Time &amp; Efficiency'!CT$9:CT$1470, 0)), $O$7))</f>
        <v/>
      </c>
      <c r="J167" s="2"/>
      <c r="M167" s="17" t="str">
        <f t="shared" si="26"/>
        <v/>
      </c>
      <c r="O167" s="118" t="str">
        <f t="shared" si="27"/>
        <v/>
      </c>
      <c r="Q167" s="131" t="str">
        <f t="shared" si="28"/>
        <v/>
      </c>
      <c r="R167" s="134" t="str">
        <f t="shared" si="29"/>
        <v/>
      </c>
      <c r="T167" s="17">
        <v>157</v>
      </c>
      <c r="U167" s="131" t="str">
        <f t="shared" si="30"/>
        <v/>
      </c>
      <c r="W167" s="137" t="str">
        <f t="shared" si="31"/>
        <v/>
      </c>
      <c r="Y167" s="6" t="str">
        <f t="shared" si="32"/>
        <v/>
      </c>
      <c r="Z167" s="54" t="str">
        <f t="shared" si="32"/>
        <v/>
      </c>
      <c r="AA167" s="54" t="str">
        <f t="shared" si="33"/>
        <v/>
      </c>
      <c r="AB167" s="54" t="str">
        <f t="shared" si="24"/>
        <v/>
      </c>
      <c r="AC167" s="7" t="str">
        <f t="shared" si="25"/>
        <v/>
      </c>
    </row>
    <row r="168" spans="1:29" x14ac:dyDescent="0.25">
      <c r="A168" s="2"/>
      <c r="B168" s="13"/>
      <c r="C168" s="123"/>
      <c r="D168" s="124"/>
      <c r="E168" s="125"/>
      <c r="F168" s="126"/>
      <c r="G168" s="2"/>
      <c r="H168" s="146" t="str">
        <f>IF($R168="", "", IFERROR(INDEX('Time &amp; Efficiency'!$CJ$9:$CJ$1470, MATCH(CONCATENATE($R168, " - ", 'Time &amp; Efficiency'!CQ$8), 'Time &amp; Efficiency'!CS$9:CS$1470, 0)), $O$7))</f>
        <v/>
      </c>
      <c r="I168" s="147" t="str">
        <f>IF($R168="", "", IFERROR(INDEX('Time &amp; Efficiency'!$CJ$9:$CJ$1470, MATCH(CONCATENATE($R168, " - ", 'Time &amp; Efficiency'!CR$8), 'Time &amp; Efficiency'!CT$9:CT$1470, 0)), $O$7))</f>
        <v/>
      </c>
      <c r="J168" s="2"/>
      <c r="M168" s="17" t="str">
        <f t="shared" si="26"/>
        <v/>
      </c>
      <c r="O168" s="118" t="str">
        <f t="shared" si="27"/>
        <v/>
      </c>
      <c r="Q168" s="131" t="str">
        <f t="shared" si="28"/>
        <v/>
      </c>
      <c r="R168" s="134" t="str">
        <f t="shared" si="29"/>
        <v/>
      </c>
      <c r="T168" s="17">
        <v>158</v>
      </c>
      <c r="U168" s="131" t="str">
        <f t="shared" si="30"/>
        <v/>
      </c>
      <c r="W168" s="137" t="str">
        <f t="shared" si="31"/>
        <v/>
      </c>
      <c r="Y168" s="6" t="str">
        <f t="shared" si="32"/>
        <v/>
      </c>
      <c r="Z168" s="54" t="str">
        <f t="shared" si="32"/>
        <v/>
      </c>
      <c r="AA168" s="54" t="str">
        <f t="shared" si="33"/>
        <v/>
      </c>
      <c r="AB168" s="54" t="str">
        <f t="shared" si="24"/>
        <v/>
      </c>
      <c r="AC168" s="7" t="str">
        <f t="shared" si="25"/>
        <v/>
      </c>
    </row>
    <row r="169" spans="1:29" x14ac:dyDescent="0.25">
      <c r="A169" s="2"/>
      <c r="B169" s="13"/>
      <c r="C169" s="123"/>
      <c r="D169" s="124"/>
      <c r="E169" s="125"/>
      <c r="F169" s="126"/>
      <c r="G169" s="2"/>
      <c r="H169" s="146" t="str">
        <f>IF($R169="", "", IFERROR(INDEX('Time &amp; Efficiency'!$CJ$9:$CJ$1470, MATCH(CONCATENATE($R169, " - ", 'Time &amp; Efficiency'!CQ$8), 'Time &amp; Efficiency'!CS$9:CS$1470, 0)), $O$7))</f>
        <v/>
      </c>
      <c r="I169" s="147" t="str">
        <f>IF($R169="", "", IFERROR(INDEX('Time &amp; Efficiency'!$CJ$9:$CJ$1470, MATCH(CONCATENATE($R169, " - ", 'Time &amp; Efficiency'!CR$8), 'Time &amp; Efficiency'!CT$9:CT$1470, 0)), $O$7))</f>
        <v/>
      </c>
      <c r="J169" s="2"/>
      <c r="M169" s="17" t="str">
        <f t="shared" si="26"/>
        <v/>
      </c>
      <c r="O169" s="118" t="str">
        <f t="shared" si="27"/>
        <v/>
      </c>
      <c r="Q169" s="131" t="str">
        <f t="shared" si="28"/>
        <v/>
      </c>
      <c r="R169" s="134" t="str">
        <f t="shared" si="29"/>
        <v/>
      </c>
      <c r="T169" s="17">
        <v>159</v>
      </c>
      <c r="U169" s="131" t="str">
        <f t="shared" si="30"/>
        <v/>
      </c>
      <c r="W169" s="137" t="str">
        <f t="shared" si="31"/>
        <v/>
      </c>
      <c r="Y169" s="6" t="str">
        <f t="shared" si="32"/>
        <v/>
      </c>
      <c r="Z169" s="54" t="str">
        <f t="shared" si="32"/>
        <v/>
      </c>
      <c r="AA169" s="54" t="str">
        <f t="shared" si="33"/>
        <v/>
      </c>
      <c r="AB169" s="54" t="str">
        <f t="shared" si="24"/>
        <v/>
      </c>
      <c r="AC169" s="7" t="str">
        <f t="shared" si="25"/>
        <v/>
      </c>
    </row>
    <row r="170" spans="1:29" x14ac:dyDescent="0.25">
      <c r="A170" s="2"/>
      <c r="B170" s="13"/>
      <c r="C170" s="123"/>
      <c r="D170" s="124"/>
      <c r="E170" s="125"/>
      <c r="F170" s="126"/>
      <c r="G170" s="2"/>
      <c r="H170" s="146" t="str">
        <f>IF($R170="", "", IFERROR(INDEX('Time &amp; Efficiency'!$CJ$9:$CJ$1470, MATCH(CONCATENATE($R170, " - ", 'Time &amp; Efficiency'!CQ$8), 'Time &amp; Efficiency'!CS$9:CS$1470, 0)), $O$7))</f>
        <v/>
      </c>
      <c r="I170" s="147" t="str">
        <f>IF($R170="", "", IFERROR(INDEX('Time &amp; Efficiency'!$CJ$9:$CJ$1470, MATCH(CONCATENATE($R170, " - ", 'Time &amp; Efficiency'!CR$8), 'Time &amp; Efficiency'!CT$9:CT$1470, 0)), $O$7))</f>
        <v/>
      </c>
      <c r="J170" s="2"/>
      <c r="M170" s="17" t="str">
        <f t="shared" si="26"/>
        <v/>
      </c>
      <c r="O170" s="118" t="str">
        <f t="shared" si="27"/>
        <v/>
      </c>
      <c r="Q170" s="131" t="str">
        <f t="shared" si="28"/>
        <v/>
      </c>
      <c r="R170" s="134" t="str">
        <f t="shared" si="29"/>
        <v/>
      </c>
      <c r="T170" s="17">
        <v>160</v>
      </c>
      <c r="U170" s="131" t="str">
        <f t="shared" si="30"/>
        <v/>
      </c>
      <c r="W170" s="137" t="str">
        <f t="shared" si="31"/>
        <v/>
      </c>
      <c r="Y170" s="6" t="str">
        <f t="shared" si="32"/>
        <v/>
      </c>
      <c r="Z170" s="54" t="str">
        <f t="shared" si="32"/>
        <v/>
      </c>
      <c r="AA170" s="54" t="str">
        <f t="shared" si="33"/>
        <v/>
      </c>
      <c r="AB170" s="54" t="str">
        <f t="shared" si="24"/>
        <v/>
      </c>
      <c r="AC170" s="7" t="str">
        <f t="shared" si="25"/>
        <v/>
      </c>
    </row>
    <row r="171" spans="1:29" x14ac:dyDescent="0.25">
      <c r="A171" s="2"/>
      <c r="B171" s="13"/>
      <c r="C171" s="123"/>
      <c r="D171" s="124"/>
      <c r="E171" s="125"/>
      <c r="F171" s="126"/>
      <c r="G171" s="2"/>
      <c r="H171" s="146" t="str">
        <f>IF($R171="", "", IFERROR(INDEX('Time &amp; Efficiency'!$CJ$9:$CJ$1470, MATCH(CONCATENATE($R171, " - ", 'Time &amp; Efficiency'!CQ$8), 'Time &amp; Efficiency'!CS$9:CS$1470, 0)), $O$7))</f>
        <v/>
      </c>
      <c r="I171" s="147" t="str">
        <f>IF($R171="", "", IFERROR(INDEX('Time &amp; Efficiency'!$CJ$9:$CJ$1470, MATCH(CONCATENATE($R171, " - ", 'Time &amp; Efficiency'!CR$8), 'Time &amp; Efficiency'!CT$9:CT$1470, 0)), $O$7))</f>
        <v/>
      </c>
      <c r="J171" s="2"/>
      <c r="M171" s="17" t="str">
        <f t="shared" si="26"/>
        <v/>
      </c>
      <c r="O171" s="118" t="str">
        <f t="shared" si="27"/>
        <v/>
      </c>
      <c r="Q171" s="131" t="str">
        <f t="shared" si="28"/>
        <v/>
      </c>
      <c r="R171" s="134" t="str">
        <f t="shared" si="29"/>
        <v/>
      </c>
      <c r="T171" s="17">
        <v>161</v>
      </c>
      <c r="U171" s="131" t="str">
        <f t="shared" si="30"/>
        <v/>
      </c>
      <c r="W171" s="137" t="str">
        <f t="shared" si="31"/>
        <v/>
      </c>
      <c r="Y171" s="6" t="str">
        <f t="shared" si="32"/>
        <v/>
      </c>
      <c r="Z171" s="54" t="str">
        <f t="shared" si="32"/>
        <v/>
      </c>
      <c r="AA171" s="54" t="str">
        <f t="shared" si="33"/>
        <v/>
      </c>
      <c r="AB171" s="54" t="str">
        <f t="shared" si="24"/>
        <v/>
      </c>
      <c r="AC171" s="7" t="str">
        <f t="shared" si="25"/>
        <v/>
      </c>
    </row>
    <row r="172" spans="1:29" x14ac:dyDescent="0.25">
      <c r="A172" s="2"/>
      <c r="B172" s="13"/>
      <c r="C172" s="123"/>
      <c r="D172" s="124"/>
      <c r="E172" s="125"/>
      <c r="F172" s="126"/>
      <c r="G172" s="2"/>
      <c r="H172" s="146" t="str">
        <f>IF($R172="", "", IFERROR(INDEX('Time &amp; Efficiency'!$CJ$9:$CJ$1470, MATCH(CONCATENATE($R172, " - ", 'Time &amp; Efficiency'!CQ$8), 'Time &amp; Efficiency'!CS$9:CS$1470, 0)), $O$7))</f>
        <v/>
      </c>
      <c r="I172" s="147" t="str">
        <f>IF($R172="", "", IFERROR(INDEX('Time &amp; Efficiency'!$CJ$9:$CJ$1470, MATCH(CONCATENATE($R172, " - ", 'Time &amp; Efficiency'!CR$8), 'Time &amp; Efficiency'!CT$9:CT$1470, 0)), $O$7))</f>
        <v/>
      </c>
      <c r="J172" s="2"/>
      <c r="M172" s="17" t="str">
        <f t="shared" si="26"/>
        <v/>
      </c>
      <c r="O172" s="118" t="str">
        <f t="shared" si="27"/>
        <v/>
      </c>
      <c r="Q172" s="131" t="str">
        <f t="shared" si="28"/>
        <v/>
      </c>
      <c r="R172" s="134" t="str">
        <f t="shared" si="29"/>
        <v/>
      </c>
      <c r="T172" s="17">
        <v>162</v>
      </c>
      <c r="U172" s="131" t="str">
        <f t="shared" si="30"/>
        <v/>
      </c>
      <c r="W172" s="137" t="str">
        <f t="shared" si="31"/>
        <v/>
      </c>
      <c r="Y172" s="6" t="str">
        <f t="shared" si="32"/>
        <v/>
      </c>
      <c r="Z172" s="54" t="str">
        <f t="shared" si="32"/>
        <v/>
      </c>
      <c r="AA172" s="54" t="str">
        <f t="shared" si="33"/>
        <v/>
      </c>
      <c r="AB172" s="54" t="str">
        <f t="shared" si="24"/>
        <v/>
      </c>
      <c r="AC172" s="7" t="str">
        <f t="shared" si="25"/>
        <v/>
      </c>
    </row>
    <row r="173" spans="1:29" x14ac:dyDescent="0.25">
      <c r="A173" s="2"/>
      <c r="B173" s="13"/>
      <c r="C173" s="123"/>
      <c r="D173" s="124"/>
      <c r="E173" s="125"/>
      <c r="F173" s="126"/>
      <c r="G173" s="2"/>
      <c r="H173" s="146" t="str">
        <f>IF($R173="", "", IFERROR(INDEX('Time &amp; Efficiency'!$CJ$9:$CJ$1470, MATCH(CONCATENATE($R173, " - ", 'Time &amp; Efficiency'!CQ$8), 'Time &amp; Efficiency'!CS$9:CS$1470, 0)), $O$7))</f>
        <v/>
      </c>
      <c r="I173" s="147" t="str">
        <f>IF($R173="", "", IFERROR(INDEX('Time &amp; Efficiency'!$CJ$9:$CJ$1470, MATCH(CONCATENATE($R173, " - ", 'Time &amp; Efficiency'!CR$8), 'Time &amp; Efficiency'!CT$9:CT$1470, 0)), $O$7))</f>
        <v/>
      </c>
      <c r="J173" s="2"/>
      <c r="M173" s="17" t="str">
        <f t="shared" si="26"/>
        <v/>
      </c>
      <c r="O173" s="118" t="str">
        <f t="shared" si="27"/>
        <v/>
      </c>
      <c r="Q173" s="131" t="str">
        <f t="shared" si="28"/>
        <v/>
      </c>
      <c r="R173" s="134" t="str">
        <f t="shared" si="29"/>
        <v/>
      </c>
      <c r="T173" s="17">
        <v>163</v>
      </c>
      <c r="U173" s="131" t="str">
        <f t="shared" si="30"/>
        <v/>
      </c>
      <c r="W173" s="137" t="str">
        <f t="shared" si="31"/>
        <v/>
      </c>
      <c r="Y173" s="6" t="str">
        <f t="shared" si="32"/>
        <v/>
      </c>
      <c r="Z173" s="54" t="str">
        <f t="shared" si="32"/>
        <v/>
      </c>
      <c r="AA173" s="54" t="str">
        <f t="shared" si="33"/>
        <v/>
      </c>
      <c r="AB173" s="54" t="str">
        <f t="shared" si="24"/>
        <v/>
      </c>
      <c r="AC173" s="7" t="str">
        <f t="shared" si="25"/>
        <v/>
      </c>
    </row>
    <row r="174" spans="1:29" x14ac:dyDescent="0.25">
      <c r="A174" s="2"/>
      <c r="B174" s="13"/>
      <c r="C174" s="123"/>
      <c r="D174" s="124"/>
      <c r="E174" s="125"/>
      <c r="F174" s="126"/>
      <c r="G174" s="2"/>
      <c r="H174" s="146" t="str">
        <f>IF($R174="", "", IFERROR(INDEX('Time &amp; Efficiency'!$CJ$9:$CJ$1470, MATCH(CONCATENATE($R174, " - ", 'Time &amp; Efficiency'!CQ$8), 'Time &amp; Efficiency'!CS$9:CS$1470, 0)), $O$7))</f>
        <v/>
      </c>
      <c r="I174" s="147" t="str">
        <f>IF($R174="", "", IFERROR(INDEX('Time &amp; Efficiency'!$CJ$9:$CJ$1470, MATCH(CONCATENATE($R174, " - ", 'Time &amp; Efficiency'!CR$8), 'Time &amp; Efficiency'!CT$9:CT$1470, 0)), $O$7))</f>
        <v/>
      </c>
      <c r="J174" s="2"/>
      <c r="M174" s="17" t="str">
        <f t="shared" si="26"/>
        <v/>
      </c>
      <c r="O174" s="118" t="str">
        <f t="shared" si="27"/>
        <v/>
      </c>
      <c r="Q174" s="131" t="str">
        <f t="shared" si="28"/>
        <v/>
      </c>
      <c r="R174" s="134" t="str">
        <f t="shared" si="29"/>
        <v/>
      </c>
      <c r="T174" s="17">
        <v>164</v>
      </c>
      <c r="U174" s="131" t="str">
        <f t="shared" si="30"/>
        <v/>
      </c>
      <c r="W174" s="137" t="str">
        <f t="shared" si="31"/>
        <v/>
      </c>
      <c r="Y174" s="6" t="str">
        <f t="shared" si="32"/>
        <v/>
      </c>
      <c r="Z174" s="54" t="str">
        <f t="shared" si="32"/>
        <v/>
      </c>
      <c r="AA174" s="54" t="str">
        <f t="shared" si="33"/>
        <v/>
      </c>
      <c r="AB174" s="54" t="str">
        <f t="shared" si="24"/>
        <v/>
      </c>
      <c r="AC174" s="7" t="str">
        <f t="shared" si="25"/>
        <v/>
      </c>
    </row>
    <row r="175" spans="1:29" x14ac:dyDescent="0.25">
      <c r="A175" s="2"/>
      <c r="B175" s="13"/>
      <c r="C175" s="123"/>
      <c r="D175" s="124"/>
      <c r="E175" s="125"/>
      <c r="F175" s="126"/>
      <c r="G175" s="2"/>
      <c r="H175" s="146" t="str">
        <f>IF($R175="", "", IFERROR(INDEX('Time &amp; Efficiency'!$CJ$9:$CJ$1470, MATCH(CONCATENATE($R175, " - ", 'Time &amp; Efficiency'!CQ$8), 'Time &amp; Efficiency'!CS$9:CS$1470, 0)), $O$7))</f>
        <v/>
      </c>
      <c r="I175" s="147" t="str">
        <f>IF($R175="", "", IFERROR(INDEX('Time &amp; Efficiency'!$CJ$9:$CJ$1470, MATCH(CONCATENATE($R175, " - ", 'Time &amp; Efficiency'!CR$8), 'Time &amp; Efficiency'!CT$9:CT$1470, 0)), $O$7))</f>
        <v/>
      </c>
      <c r="J175" s="2"/>
      <c r="M175" s="17" t="str">
        <f t="shared" si="26"/>
        <v/>
      </c>
      <c r="O175" s="118" t="str">
        <f t="shared" si="27"/>
        <v/>
      </c>
      <c r="Q175" s="131" t="str">
        <f t="shared" si="28"/>
        <v/>
      </c>
      <c r="R175" s="134" t="str">
        <f t="shared" si="29"/>
        <v/>
      </c>
      <c r="T175" s="17">
        <v>165</v>
      </c>
      <c r="U175" s="131" t="str">
        <f t="shared" si="30"/>
        <v/>
      </c>
      <c r="W175" s="137" t="str">
        <f t="shared" si="31"/>
        <v/>
      </c>
      <c r="Y175" s="6" t="str">
        <f t="shared" si="32"/>
        <v/>
      </c>
      <c r="Z175" s="54" t="str">
        <f t="shared" si="32"/>
        <v/>
      </c>
      <c r="AA175" s="54" t="str">
        <f t="shared" si="33"/>
        <v/>
      </c>
      <c r="AB175" s="54" t="str">
        <f t="shared" si="24"/>
        <v/>
      </c>
      <c r="AC175" s="7" t="str">
        <f t="shared" si="25"/>
        <v/>
      </c>
    </row>
    <row r="176" spans="1:29" x14ac:dyDescent="0.25">
      <c r="A176" s="2"/>
      <c r="B176" s="13"/>
      <c r="C176" s="123"/>
      <c r="D176" s="124"/>
      <c r="E176" s="125"/>
      <c r="F176" s="126"/>
      <c r="G176" s="2"/>
      <c r="H176" s="146" t="str">
        <f>IF($R176="", "", IFERROR(INDEX('Time &amp; Efficiency'!$CJ$9:$CJ$1470, MATCH(CONCATENATE($R176, " - ", 'Time &amp; Efficiency'!CQ$8), 'Time &amp; Efficiency'!CS$9:CS$1470, 0)), $O$7))</f>
        <v/>
      </c>
      <c r="I176" s="147" t="str">
        <f>IF($R176="", "", IFERROR(INDEX('Time &amp; Efficiency'!$CJ$9:$CJ$1470, MATCH(CONCATENATE($R176, " - ", 'Time &amp; Efficiency'!CR$8), 'Time &amp; Efficiency'!CT$9:CT$1470, 0)), $O$7))</f>
        <v/>
      </c>
      <c r="J176" s="2"/>
      <c r="M176" s="17" t="str">
        <f t="shared" si="26"/>
        <v/>
      </c>
      <c r="O176" s="118" t="str">
        <f t="shared" si="27"/>
        <v/>
      </c>
      <c r="Q176" s="131" t="str">
        <f t="shared" si="28"/>
        <v/>
      </c>
      <c r="R176" s="134" t="str">
        <f t="shared" si="29"/>
        <v/>
      </c>
      <c r="T176" s="17">
        <v>166</v>
      </c>
      <c r="U176" s="131" t="str">
        <f t="shared" si="30"/>
        <v/>
      </c>
      <c r="W176" s="137" t="str">
        <f t="shared" si="31"/>
        <v/>
      </c>
      <c r="Y176" s="6" t="str">
        <f t="shared" si="32"/>
        <v/>
      </c>
      <c r="Z176" s="54" t="str">
        <f t="shared" si="32"/>
        <v/>
      </c>
      <c r="AA176" s="54" t="str">
        <f t="shared" si="33"/>
        <v/>
      </c>
      <c r="AB176" s="54" t="str">
        <f t="shared" si="24"/>
        <v/>
      </c>
      <c r="AC176" s="7" t="str">
        <f t="shared" si="25"/>
        <v/>
      </c>
    </row>
    <row r="177" spans="1:29" x14ac:dyDescent="0.25">
      <c r="A177" s="2"/>
      <c r="B177" s="13"/>
      <c r="C177" s="123"/>
      <c r="D177" s="124"/>
      <c r="E177" s="125"/>
      <c r="F177" s="126"/>
      <c r="G177" s="2"/>
      <c r="H177" s="146" t="str">
        <f>IF($R177="", "", IFERROR(INDEX('Time &amp; Efficiency'!$CJ$9:$CJ$1470, MATCH(CONCATENATE($R177, " - ", 'Time &amp; Efficiency'!CQ$8), 'Time &amp; Efficiency'!CS$9:CS$1470, 0)), $O$7))</f>
        <v/>
      </c>
      <c r="I177" s="147" t="str">
        <f>IF($R177="", "", IFERROR(INDEX('Time &amp; Efficiency'!$CJ$9:$CJ$1470, MATCH(CONCATENATE($R177, " - ", 'Time &amp; Efficiency'!CR$8), 'Time &amp; Efficiency'!CT$9:CT$1470, 0)), $O$7))</f>
        <v/>
      </c>
      <c r="J177" s="2"/>
      <c r="M177" s="17" t="str">
        <f t="shared" si="26"/>
        <v/>
      </c>
      <c r="O177" s="118" t="str">
        <f t="shared" si="27"/>
        <v/>
      </c>
      <c r="Q177" s="131" t="str">
        <f t="shared" si="28"/>
        <v/>
      </c>
      <c r="R177" s="134" t="str">
        <f t="shared" si="29"/>
        <v/>
      </c>
      <c r="T177" s="17">
        <v>167</v>
      </c>
      <c r="U177" s="131" t="str">
        <f t="shared" si="30"/>
        <v/>
      </c>
      <c r="W177" s="137" t="str">
        <f t="shared" si="31"/>
        <v/>
      </c>
      <c r="Y177" s="6" t="str">
        <f t="shared" si="32"/>
        <v/>
      </c>
      <c r="Z177" s="54" t="str">
        <f t="shared" si="32"/>
        <v/>
      </c>
      <c r="AA177" s="54" t="str">
        <f t="shared" si="33"/>
        <v/>
      </c>
      <c r="AB177" s="54" t="str">
        <f t="shared" si="24"/>
        <v/>
      </c>
      <c r="AC177" s="7" t="str">
        <f t="shared" si="25"/>
        <v/>
      </c>
    </row>
    <row r="178" spans="1:29" x14ac:dyDescent="0.25">
      <c r="A178" s="2"/>
      <c r="B178" s="13"/>
      <c r="C178" s="123"/>
      <c r="D178" s="124"/>
      <c r="E178" s="125"/>
      <c r="F178" s="126"/>
      <c r="G178" s="2"/>
      <c r="H178" s="146" t="str">
        <f>IF($R178="", "", IFERROR(INDEX('Time &amp; Efficiency'!$CJ$9:$CJ$1470, MATCH(CONCATENATE($R178, " - ", 'Time &amp; Efficiency'!CQ$8), 'Time &amp; Efficiency'!CS$9:CS$1470, 0)), $O$7))</f>
        <v/>
      </c>
      <c r="I178" s="147" t="str">
        <f>IF($R178="", "", IFERROR(INDEX('Time &amp; Efficiency'!$CJ$9:$CJ$1470, MATCH(CONCATENATE($R178, " - ", 'Time &amp; Efficiency'!CR$8), 'Time &amp; Efficiency'!CT$9:CT$1470, 0)), $O$7))</f>
        <v/>
      </c>
      <c r="J178" s="2"/>
      <c r="M178" s="17" t="str">
        <f t="shared" si="26"/>
        <v/>
      </c>
      <c r="O178" s="118" t="str">
        <f t="shared" si="27"/>
        <v/>
      </c>
      <c r="Q178" s="131" t="str">
        <f t="shared" si="28"/>
        <v/>
      </c>
      <c r="R178" s="134" t="str">
        <f t="shared" si="29"/>
        <v/>
      </c>
      <c r="T178" s="17">
        <v>168</v>
      </c>
      <c r="U178" s="131" t="str">
        <f t="shared" si="30"/>
        <v/>
      </c>
      <c r="W178" s="137" t="str">
        <f t="shared" si="31"/>
        <v/>
      </c>
      <c r="Y178" s="6" t="str">
        <f t="shared" si="32"/>
        <v/>
      </c>
      <c r="Z178" s="54" t="str">
        <f t="shared" si="32"/>
        <v/>
      </c>
      <c r="AA178" s="54" t="str">
        <f t="shared" si="33"/>
        <v/>
      </c>
      <c r="AB178" s="54" t="str">
        <f t="shared" si="24"/>
        <v/>
      </c>
      <c r="AC178" s="7" t="str">
        <f t="shared" si="25"/>
        <v/>
      </c>
    </row>
    <row r="179" spans="1:29" x14ac:dyDescent="0.25">
      <c r="A179" s="2"/>
      <c r="B179" s="13"/>
      <c r="C179" s="123"/>
      <c r="D179" s="124"/>
      <c r="E179" s="125"/>
      <c r="F179" s="126"/>
      <c r="G179" s="2"/>
      <c r="H179" s="146" t="str">
        <f>IF($R179="", "", IFERROR(INDEX('Time &amp; Efficiency'!$CJ$9:$CJ$1470, MATCH(CONCATENATE($R179, " - ", 'Time &amp; Efficiency'!CQ$8), 'Time &amp; Efficiency'!CS$9:CS$1470, 0)), $O$7))</f>
        <v/>
      </c>
      <c r="I179" s="147" t="str">
        <f>IF($R179="", "", IFERROR(INDEX('Time &amp; Efficiency'!$CJ$9:$CJ$1470, MATCH(CONCATENATE($R179, " - ", 'Time &amp; Efficiency'!CR$8), 'Time &amp; Efficiency'!CT$9:CT$1470, 0)), $O$7))</f>
        <v/>
      </c>
      <c r="J179" s="2"/>
      <c r="M179" s="17" t="str">
        <f t="shared" si="26"/>
        <v/>
      </c>
      <c r="O179" s="118" t="str">
        <f t="shared" si="27"/>
        <v/>
      </c>
      <c r="Q179" s="131" t="str">
        <f t="shared" si="28"/>
        <v/>
      </c>
      <c r="R179" s="134" t="str">
        <f t="shared" si="29"/>
        <v/>
      </c>
      <c r="T179" s="17">
        <v>169</v>
      </c>
      <c r="U179" s="131" t="str">
        <f t="shared" si="30"/>
        <v/>
      </c>
      <c r="W179" s="137" t="str">
        <f t="shared" si="31"/>
        <v/>
      </c>
      <c r="Y179" s="6" t="str">
        <f t="shared" si="32"/>
        <v/>
      </c>
      <c r="Z179" s="54" t="str">
        <f t="shared" si="32"/>
        <v/>
      </c>
      <c r="AA179" s="54" t="str">
        <f t="shared" si="33"/>
        <v/>
      </c>
      <c r="AB179" s="54" t="str">
        <f t="shared" si="24"/>
        <v/>
      </c>
      <c r="AC179" s="7" t="str">
        <f t="shared" si="25"/>
        <v/>
      </c>
    </row>
    <row r="180" spans="1:29" x14ac:dyDescent="0.25">
      <c r="A180" s="2"/>
      <c r="B180" s="13"/>
      <c r="C180" s="123"/>
      <c r="D180" s="124"/>
      <c r="E180" s="125"/>
      <c r="F180" s="126"/>
      <c r="G180" s="2"/>
      <c r="H180" s="146" t="str">
        <f>IF($R180="", "", IFERROR(INDEX('Time &amp; Efficiency'!$CJ$9:$CJ$1470, MATCH(CONCATENATE($R180, " - ", 'Time &amp; Efficiency'!CQ$8), 'Time &amp; Efficiency'!CS$9:CS$1470, 0)), $O$7))</f>
        <v/>
      </c>
      <c r="I180" s="147" t="str">
        <f>IF($R180="", "", IFERROR(INDEX('Time &amp; Efficiency'!$CJ$9:$CJ$1470, MATCH(CONCATENATE($R180, " - ", 'Time &amp; Efficiency'!CR$8), 'Time &amp; Efficiency'!CT$9:CT$1470, 0)), $O$7))</f>
        <v/>
      </c>
      <c r="J180" s="2"/>
      <c r="M180" s="17" t="str">
        <f t="shared" si="26"/>
        <v/>
      </c>
      <c r="O180" s="118" t="str">
        <f t="shared" si="27"/>
        <v/>
      </c>
      <c r="Q180" s="131" t="str">
        <f t="shared" si="28"/>
        <v/>
      </c>
      <c r="R180" s="134" t="str">
        <f t="shared" si="29"/>
        <v/>
      </c>
      <c r="T180" s="17">
        <v>170</v>
      </c>
      <c r="U180" s="131" t="str">
        <f t="shared" si="30"/>
        <v/>
      </c>
      <c r="W180" s="137" t="str">
        <f t="shared" si="31"/>
        <v/>
      </c>
      <c r="Y180" s="6" t="str">
        <f t="shared" si="32"/>
        <v/>
      </c>
      <c r="Z180" s="54" t="str">
        <f t="shared" si="32"/>
        <v/>
      </c>
      <c r="AA180" s="54" t="str">
        <f t="shared" si="33"/>
        <v/>
      </c>
      <c r="AB180" s="54" t="str">
        <f t="shared" si="24"/>
        <v/>
      </c>
      <c r="AC180" s="7" t="str">
        <f t="shared" si="25"/>
        <v/>
      </c>
    </row>
    <row r="181" spans="1:29" x14ac:dyDescent="0.25">
      <c r="A181" s="2"/>
      <c r="B181" s="13"/>
      <c r="C181" s="123"/>
      <c r="D181" s="124"/>
      <c r="E181" s="125"/>
      <c r="F181" s="126"/>
      <c r="G181" s="2"/>
      <c r="H181" s="146" t="str">
        <f>IF($R181="", "", IFERROR(INDEX('Time &amp; Efficiency'!$CJ$9:$CJ$1470, MATCH(CONCATENATE($R181, " - ", 'Time &amp; Efficiency'!CQ$8), 'Time &amp; Efficiency'!CS$9:CS$1470, 0)), $O$7))</f>
        <v/>
      </c>
      <c r="I181" s="147" t="str">
        <f>IF($R181="", "", IFERROR(INDEX('Time &amp; Efficiency'!$CJ$9:$CJ$1470, MATCH(CONCATENATE($R181, " - ", 'Time &amp; Efficiency'!CR$8), 'Time &amp; Efficiency'!CT$9:CT$1470, 0)), $O$7))</f>
        <v/>
      </c>
      <c r="J181" s="2"/>
      <c r="M181" s="17" t="str">
        <f t="shared" si="26"/>
        <v/>
      </c>
      <c r="O181" s="118" t="str">
        <f t="shared" si="27"/>
        <v/>
      </c>
      <c r="Q181" s="131" t="str">
        <f t="shared" si="28"/>
        <v/>
      </c>
      <c r="R181" s="134" t="str">
        <f t="shared" si="29"/>
        <v/>
      </c>
      <c r="T181" s="17">
        <v>171</v>
      </c>
      <c r="U181" s="131" t="str">
        <f t="shared" si="30"/>
        <v/>
      </c>
      <c r="W181" s="137" t="str">
        <f t="shared" si="31"/>
        <v/>
      </c>
      <c r="Y181" s="6" t="str">
        <f t="shared" si="32"/>
        <v/>
      </c>
      <c r="Z181" s="54" t="str">
        <f t="shared" si="32"/>
        <v/>
      </c>
      <c r="AA181" s="54" t="str">
        <f t="shared" si="33"/>
        <v/>
      </c>
      <c r="AB181" s="54" t="str">
        <f t="shared" si="24"/>
        <v/>
      </c>
      <c r="AC181" s="7" t="str">
        <f t="shared" si="25"/>
        <v/>
      </c>
    </row>
    <row r="182" spans="1:29" x14ac:dyDescent="0.25">
      <c r="A182" s="2"/>
      <c r="B182" s="13"/>
      <c r="C182" s="123"/>
      <c r="D182" s="124"/>
      <c r="E182" s="125"/>
      <c r="F182" s="126"/>
      <c r="G182" s="2"/>
      <c r="H182" s="146" t="str">
        <f>IF($R182="", "", IFERROR(INDEX('Time &amp; Efficiency'!$CJ$9:$CJ$1470, MATCH(CONCATENATE($R182, " - ", 'Time &amp; Efficiency'!CQ$8), 'Time &amp; Efficiency'!CS$9:CS$1470, 0)), $O$7))</f>
        <v/>
      </c>
      <c r="I182" s="147" t="str">
        <f>IF($R182="", "", IFERROR(INDEX('Time &amp; Efficiency'!$CJ$9:$CJ$1470, MATCH(CONCATENATE($R182, " - ", 'Time &amp; Efficiency'!CR$8), 'Time &amp; Efficiency'!CT$9:CT$1470, 0)), $O$7))</f>
        <v/>
      </c>
      <c r="J182" s="2"/>
      <c r="M182" s="17" t="str">
        <f t="shared" si="26"/>
        <v/>
      </c>
      <c r="O182" s="118" t="str">
        <f t="shared" si="27"/>
        <v/>
      </c>
      <c r="Q182" s="131" t="str">
        <f t="shared" si="28"/>
        <v/>
      </c>
      <c r="R182" s="134" t="str">
        <f t="shared" si="29"/>
        <v/>
      </c>
      <c r="T182" s="17">
        <v>172</v>
      </c>
      <c r="U182" s="131" t="str">
        <f t="shared" si="30"/>
        <v/>
      </c>
      <c r="W182" s="137" t="str">
        <f t="shared" si="31"/>
        <v/>
      </c>
      <c r="Y182" s="6" t="str">
        <f t="shared" si="32"/>
        <v/>
      </c>
      <c r="Z182" s="54" t="str">
        <f t="shared" si="32"/>
        <v/>
      </c>
      <c r="AA182" s="54" t="str">
        <f t="shared" si="33"/>
        <v/>
      </c>
      <c r="AB182" s="54" t="str">
        <f t="shared" si="24"/>
        <v/>
      </c>
      <c r="AC182" s="7" t="str">
        <f t="shared" si="25"/>
        <v/>
      </c>
    </row>
    <row r="183" spans="1:29" x14ac:dyDescent="0.25">
      <c r="A183" s="2"/>
      <c r="B183" s="13"/>
      <c r="C183" s="123"/>
      <c r="D183" s="124"/>
      <c r="E183" s="125"/>
      <c r="F183" s="126"/>
      <c r="G183" s="2"/>
      <c r="H183" s="146" t="str">
        <f>IF($R183="", "", IFERROR(INDEX('Time &amp; Efficiency'!$CJ$9:$CJ$1470, MATCH(CONCATENATE($R183, " - ", 'Time &amp; Efficiency'!CQ$8), 'Time &amp; Efficiency'!CS$9:CS$1470, 0)), $O$7))</f>
        <v/>
      </c>
      <c r="I183" s="147" t="str">
        <f>IF($R183="", "", IFERROR(INDEX('Time &amp; Efficiency'!$CJ$9:$CJ$1470, MATCH(CONCATENATE($R183, " - ", 'Time &amp; Efficiency'!CR$8), 'Time &amp; Efficiency'!CT$9:CT$1470, 0)), $O$7))</f>
        <v/>
      </c>
      <c r="J183" s="2"/>
      <c r="M183" s="17" t="str">
        <f t="shared" si="26"/>
        <v/>
      </c>
      <c r="O183" s="118" t="str">
        <f t="shared" si="27"/>
        <v/>
      </c>
      <c r="Q183" s="131" t="str">
        <f t="shared" si="28"/>
        <v/>
      </c>
      <c r="R183" s="134" t="str">
        <f t="shared" si="29"/>
        <v/>
      </c>
      <c r="T183" s="17">
        <v>173</v>
      </c>
      <c r="U183" s="131" t="str">
        <f t="shared" si="30"/>
        <v/>
      </c>
      <c r="W183" s="137" t="str">
        <f t="shared" si="31"/>
        <v/>
      </c>
      <c r="Y183" s="6" t="str">
        <f t="shared" si="32"/>
        <v/>
      </c>
      <c r="Z183" s="54" t="str">
        <f t="shared" si="32"/>
        <v/>
      </c>
      <c r="AA183" s="54" t="str">
        <f t="shared" si="33"/>
        <v/>
      </c>
      <c r="AB183" s="54" t="str">
        <f t="shared" si="24"/>
        <v/>
      </c>
      <c r="AC183" s="7" t="str">
        <f t="shared" si="25"/>
        <v/>
      </c>
    </row>
    <row r="184" spans="1:29" x14ac:dyDescent="0.25">
      <c r="A184" s="2"/>
      <c r="B184" s="13"/>
      <c r="C184" s="123"/>
      <c r="D184" s="124"/>
      <c r="E184" s="125"/>
      <c r="F184" s="126"/>
      <c r="G184" s="2"/>
      <c r="H184" s="146" t="str">
        <f>IF($R184="", "", IFERROR(INDEX('Time &amp; Efficiency'!$CJ$9:$CJ$1470, MATCH(CONCATENATE($R184, " - ", 'Time &amp; Efficiency'!CQ$8), 'Time &amp; Efficiency'!CS$9:CS$1470, 0)), $O$7))</f>
        <v/>
      </c>
      <c r="I184" s="147" t="str">
        <f>IF($R184="", "", IFERROR(INDEX('Time &amp; Efficiency'!$CJ$9:$CJ$1470, MATCH(CONCATENATE($R184, " - ", 'Time &amp; Efficiency'!CR$8), 'Time &amp; Efficiency'!CT$9:CT$1470, 0)), $O$7))</f>
        <v/>
      </c>
      <c r="J184" s="2"/>
      <c r="M184" s="17" t="str">
        <f t="shared" si="26"/>
        <v/>
      </c>
      <c r="O184" s="118" t="str">
        <f t="shared" si="27"/>
        <v/>
      </c>
      <c r="Q184" s="131" t="str">
        <f t="shared" si="28"/>
        <v/>
      </c>
      <c r="R184" s="134" t="str">
        <f t="shared" si="29"/>
        <v/>
      </c>
      <c r="T184" s="17">
        <v>174</v>
      </c>
      <c r="U184" s="131" t="str">
        <f t="shared" si="30"/>
        <v/>
      </c>
      <c r="W184" s="137" t="str">
        <f t="shared" si="31"/>
        <v/>
      </c>
      <c r="Y184" s="6" t="str">
        <f t="shared" si="32"/>
        <v/>
      </c>
      <c r="Z184" s="54" t="str">
        <f t="shared" si="32"/>
        <v/>
      </c>
      <c r="AA184" s="54" t="str">
        <f t="shared" si="33"/>
        <v/>
      </c>
      <c r="AB184" s="54" t="str">
        <f t="shared" si="24"/>
        <v/>
      </c>
      <c r="AC184" s="7" t="str">
        <f t="shared" si="25"/>
        <v/>
      </c>
    </row>
    <row r="185" spans="1:29" x14ac:dyDescent="0.25">
      <c r="A185" s="2"/>
      <c r="B185" s="13"/>
      <c r="C185" s="123"/>
      <c r="D185" s="124"/>
      <c r="E185" s="125"/>
      <c r="F185" s="126"/>
      <c r="G185" s="2"/>
      <c r="H185" s="146" t="str">
        <f>IF($R185="", "", IFERROR(INDEX('Time &amp; Efficiency'!$CJ$9:$CJ$1470, MATCH(CONCATENATE($R185, " - ", 'Time &amp; Efficiency'!CQ$8), 'Time &amp; Efficiency'!CS$9:CS$1470, 0)), $O$7))</f>
        <v/>
      </c>
      <c r="I185" s="147" t="str">
        <f>IF($R185="", "", IFERROR(INDEX('Time &amp; Efficiency'!$CJ$9:$CJ$1470, MATCH(CONCATENATE($R185, " - ", 'Time &amp; Efficiency'!CR$8), 'Time &amp; Efficiency'!CT$9:CT$1470, 0)), $O$7))</f>
        <v/>
      </c>
      <c r="J185" s="2"/>
      <c r="M185" s="17" t="str">
        <f t="shared" si="26"/>
        <v/>
      </c>
      <c r="O185" s="118" t="str">
        <f t="shared" si="27"/>
        <v/>
      </c>
      <c r="Q185" s="131" t="str">
        <f t="shared" si="28"/>
        <v/>
      </c>
      <c r="R185" s="134" t="str">
        <f t="shared" si="29"/>
        <v/>
      </c>
      <c r="T185" s="17">
        <v>175</v>
      </c>
      <c r="U185" s="131" t="str">
        <f t="shared" si="30"/>
        <v/>
      </c>
      <c r="W185" s="137" t="str">
        <f t="shared" si="31"/>
        <v/>
      </c>
      <c r="Y185" s="6" t="str">
        <f t="shared" si="32"/>
        <v/>
      </c>
      <c r="Z185" s="54" t="str">
        <f t="shared" si="32"/>
        <v/>
      </c>
      <c r="AA185" s="54" t="str">
        <f t="shared" si="33"/>
        <v/>
      </c>
      <c r="AB185" s="54" t="str">
        <f t="shared" si="24"/>
        <v/>
      </c>
      <c r="AC185" s="7" t="str">
        <f t="shared" si="25"/>
        <v/>
      </c>
    </row>
    <row r="186" spans="1:29" x14ac:dyDescent="0.25">
      <c r="A186" s="2"/>
      <c r="B186" s="13"/>
      <c r="C186" s="123"/>
      <c r="D186" s="124"/>
      <c r="E186" s="125"/>
      <c r="F186" s="126"/>
      <c r="G186" s="2"/>
      <c r="H186" s="146" t="str">
        <f>IF($R186="", "", IFERROR(INDEX('Time &amp; Efficiency'!$CJ$9:$CJ$1470, MATCH(CONCATENATE($R186, " - ", 'Time &amp; Efficiency'!CQ$8), 'Time &amp; Efficiency'!CS$9:CS$1470, 0)), $O$7))</f>
        <v/>
      </c>
      <c r="I186" s="147" t="str">
        <f>IF($R186="", "", IFERROR(INDEX('Time &amp; Efficiency'!$CJ$9:$CJ$1470, MATCH(CONCATENATE($R186, " - ", 'Time &amp; Efficiency'!CR$8), 'Time &amp; Efficiency'!CT$9:CT$1470, 0)), $O$7))</f>
        <v/>
      </c>
      <c r="J186" s="2"/>
      <c r="M186" s="17" t="str">
        <f t="shared" si="26"/>
        <v/>
      </c>
      <c r="O186" s="118" t="str">
        <f t="shared" si="27"/>
        <v/>
      </c>
      <c r="Q186" s="131" t="str">
        <f t="shared" si="28"/>
        <v/>
      </c>
      <c r="R186" s="134" t="str">
        <f t="shared" si="29"/>
        <v/>
      </c>
      <c r="T186" s="17">
        <v>176</v>
      </c>
      <c r="U186" s="131" t="str">
        <f t="shared" si="30"/>
        <v/>
      </c>
      <c r="W186" s="137" t="str">
        <f t="shared" si="31"/>
        <v/>
      </c>
      <c r="Y186" s="6" t="str">
        <f t="shared" si="32"/>
        <v/>
      </c>
      <c r="Z186" s="54" t="str">
        <f t="shared" si="32"/>
        <v/>
      </c>
      <c r="AA186" s="54" t="str">
        <f t="shared" si="33"/>
        <v/>
      </c>
      <c r="AB186" s="54" t="str">
        <f t="shared" si="24"/>
        <v/>
      </c>
      <c r="AC186" s="7" t="str">
        <f t="shared" si="25"/>
        <v/>
      </c>
    </row>
    <row r="187" spans="1:29" x14ac:dyDescent="0.25">
      <c r="A187" s="2"/>
      <c r="B187" s="13"/>
      <c r="C187" s="123"/>
      <c r="D187" s="124"/>
      <c r="E187" s="125"/>
      <c r="F187" s="126"/>
      <c r="G187" s="2"/>
      <c r="H187" s="146" t="str">
        <f>IF($R187="", "", IFERROR(INDEX('Time &amp; Efficiency'!$CJ$9:$CJ$1470, MATCH(CONCATENATE($R187, " - ", 'Time &amp; Efficiency'!CQ$8), 'Time &amp; Efficiency'!CS$9:CS$1470, 0)), $O$7))</f>
        <v/>
      </c>
      <c r="I187" s="147" t="str">
        <f>IF($R187="", "", IFERROR(INDEX('Time &amp; Efficiency'!$CJ$9:$CJ$1470, MATCH(CONCATENATE($R187, " - ", 'Time &amp; Efficiency'!CR$8), 'Time &amp; Efficiency'!CT$9:CT$1470, 0)), $O$7))</f>
        <v/>
      </c>
      <c r="J187" s="2"/>
      <c r="M187" s="17" t="str">
        <f t="shared" si="26"/>
        <v/>
      </c>
      <c r="O187" s="118" t="str">
        <f t="shared" si="27"/>
        <v/>
      </c>
      <c r="Q187" s="131" t="str">
        <f t="shared" si="28"/>
        <v/>
      </c>
      <c r="R187" s="134" t="str">
        <f t="shared" si="29"/>
        <v/>
      </c>
      <c r="T187" s="17">
        <v>177</v>
      </c>
      <c r="U187" s="131" t="str">
        <f t="shared" si="30"/>
        <v/>
      </c>
      <c r="W187" s="137" t="str">
        <f t="shared" si="31"/>
        <v/>
      </c>
      <c r="Y187" s="6" t="str">
        <f t="shared" si="32"/>
        <v/>
      </c>
      <c r="Z187" s="54" t="str">
        <f t="shared" si="32"/>
        <v/>
      </c>
      <c r="AA187" s="54" t="str">
        <f t="shared" si="33"/>
        <v/>
      </c>
      <c r="AB187" s="54" t="str">
        <f t="shared" si="24"/>
        <v/>
      </c>
      <c r="AC187" s="7" t="str">
        <f t="shared" si="25"/>
        <v/>
      </c>
    </row>
    <row r="188" spans="1:29" x14ac:dyDescent="0.25">
      <c r="A188" s="2"/>
      <c r="B188" s="13"/>
      <c r="C188" s="123"/>
      <c r="D188" s="124"/>
      <c r="E188" s="125"/>
      <c r="F188" s="126"/>
      <c r="G188" s="2"/>
      <c r="H188" s="146" t="str">
        <f>IF($R188="", "", IFERROR(INDEX('Time &amp; Efficiency'!$CJ$9:$CJ$1470, MATCH(CONCATENATE($R188, " - ", 'Time &amp; Efficiency'!CQ$8), 'Time &amp; Efficiency'!CS$9:CS$1470, 0)), $O$7))</f>
        <v/>
      </c>
      <c r="I188" s="147" t="str">
        <f>IF($R188="", "", IFERROR(INDEX('Time &amp; Efficiency'!$CJ$9:$CJ$1470, MATCH(CONCATENATE($R188, " - ", 'Time &amp; Efficiency'!CR$8), 'Time &amp; Efficiency'!CT$9:CT$1470, 0)), $O$7))</f>
        <v/>
      </c>
      <c r="J188" s="2"/>
      <c r="M188" s="17" t="str">
        <f t="shared" si="26"/>
        <v/>
      </c>
      <c r="O188" s="118" t="str">
        <f t="shared" si="27"/>
        <v/>
      </c>
      <c r="Q188" s="131" t="str">
        <f t="shared" si="28"/>
        <v/>
      </c>
      <c r="R188" s="134" t="str">
        <f t="shared" si="29"/>
        <v/>
      </c>
      <c r="T188" s="17">
        <v>178</v>
      </c>
      <c r="U188" s="131" t="str">
        <f t="shared" si="30"/>
        <v/>
      </c>
      <c r="W188" s="137" t="str">
        <f t="shared" si="31"/>
        <v/>
      </c>
      <c r="Y188" s="6" t="str">
        <f t="shared" si="32"/>
        <v/>
      </c>
      <c r="Z188" s="54" t="str">
        <f t="shared" si="32"/>
        <v/>
      </c>
      <c r="AA188" s="54" t="str">
        <f t="shared" si="33"/>
        <v/>
      </c>
      <c r="AB188" s="54" t="str">
        <f t="shared" si="24"/>
        <v/>
      </c>
      <c r="AC188" s="7" t="str">
        <f t="shared" si="25"/>
        <v/>
      </c>
    </row>
    <row r="189" spans="1:29" x14ac:dyDescent="0.25">
      <c r="A189" s="2"/>
      <c r="B189" s="13"/>
      <c r="C189" s="123"/>
      <c r="D189" s="124"/>
      <c r="E189" s="125"/>
      <c r="F189" s="126"/>
      <c r="G189" s="2"/>
      <c r="H189" s="146" t="str">
        <f>IF($R189="", "", IFERROR(INDEX('Time &amp; Efficiency'!$CJ$9:$CJ$1470, MATCH(CONCATENATE($R189, " - ", 'Time &amp; Efficiency'!CQ$8), 'Time &amp; Efficiency'!CS$9:CS$1470, 0)), $O$7))</f>
        <v/>
      </c>
      <c r="I189" s="147" t="str">
        <f>IF($R189="", "", IFERROR(INDEX('Time &amp; Efficiency'!$CJ$9:$CJ$1470, MATCH(CONCATENATE($R189, " - ", 'Time &amp; Efficiency'!CR$8), 'Time &amp; Efficiency'!CT$9:CT$1470, 0)), $O$7))</f>
        <v/>
      </c>
      <c r="J189" s="2"/>
      <c r="M189" s="17" t="str">
        <f t="shared" si="26"/>
        <v/>
      </c>
      <c r="O189" s="118" t="str">
        <f t="shared" si="27"/>
        <v/>
      </c>
      <c r="Q189" s="131" t="str">
        <f t="shared" si="28"/>
        <v/>
      </c>
      <c r="R189" s="134" t="str">
        <f t="shared" si="29"/>
        <v/>
      </c>
      <c r="T189" s="17">
        <v>179</v>
      </c>
      <c r="U189" s="131" t="str">
        <f t="shared" si="30"/>
        <v/>
      </c>
      <c r="W189" s="137" t="str">
        <f t="shared" si="31"/>
        <v/>
      </c>
      <c r="Y189" s="6" t="str">
        <f t="shared" si="32"/>
        <v/>
      </c>
      <c r="Z189" s="54" t="str">
        <f t="shared" si="32"/>
        <v/>
      </c>
      <c r="AA189" s="54" t="str">
        <f t="shared" si="33"/>
        <v/>
      </c>
      <c r="AB189" s="54" t="str">
        <f t="shared" si="24"/>
        <v/>
      </c>
      <c r="AC189" s="7" t="str">
        <f t="shared" si="25"/>
        <v/>
      </c>
    </row>
    <row r="190" spans="1:29" x14ac:dyDescent="0.25">
      <c r="A190" s="2"/>
      <c r="B190" s="13"/>
      <c r="C190" s="123"/>
      <c r="D190" s="124"/>
      <c r="E190" s="125"/>
      <c r="F190" s="126"/>
      <c r="G190" s="2"/>
      <c r="H190" s="146" t="str">
        <f>IF($R190="", "", IFERROR(INDEX('Time &amp; Efficiency'!$CJ$9:$CJ$1470, MATCH(CONCATENATE($R190, " - ", 'Time &amp; Efficiency'!CQ$8), 'Time &amp; Efficiency'!CS$9:CS$1470, 0)), $O$7))</f>
        <v/>
      </c>
      <c r="I190" s="147" t="str">
        <f>IF($R190="", "", IFERROR(INDEX('Time &amp; Efficiency'!$CJ$9:$CJ$1470, MATCH(CONCATENATE($R190, " - ", 'Time &amp; Efficiency'!CR$8), 'Time &amp; Efficiency'!CT$9:CT$1470, 0)), $O$7))</f>
        <v/>
      </c>
      <c r="J190" s="2"/>
      <c r="M190" s="17" t="str">
        <f t="shared" si="26"/>
        <v/>
      </c>
      <c r="O190" s="118" t="str">
        <f t="shared" si="27"/>
        <v/>
      </c>
      <c r="Q190" s="131" t="str">
        <f t="shared" si="28"/>
        <v/>
      </c>
      <c r="R190" s="134" t="str">
        <f t="shared" si="29"/>
        <v/>
      </c>
      <c r="T190" s="17">
        <v>180</v>
      </c>
      <c r="U190" s="131" t="str">
        <f t="shared" si="30"/>
        <v/>
      </c>
      <c r="W190" s="137" t="str">
        <f t="shared" si="31"/>
        <v/>
      </c>
      <c r="Y190" s="6" t="str">
        <f t="shared" si="32"/>
        <v/>
      </c>
      <c r="Z190" s="54" t="str">
        <f t="shared" si="32"/>
        <v/>
      </c>
      <c r="AA190" s="54" t="str">
        <f t="shared" si="33"/>
        <v/>
      </c>
      <c r="AB190" s="54" t="str">
        <f t="shared" si="24"/>
        <v/>
      </c>
      <c r="AC190" s="7" t="str">
        <f t="shared" si="25"/>
        <v/>
      </c>
    </row>
    <row r="191" spans="1:29" x14ac:dyDescent="0.25">
      <c r="A191" s="2"/>
      <c r="B191" s="13"/>
      <c r="C191" s="123"/>
      <c r="D191" s="124"/>
      <c r="E191" s="125"/>
      <c r="F191" s="126"/>
      <c r="G191" s="2"/>
      <c r="H191" s="146" t="str">
        <f>IF($R191="", "", IFERROR(INDEX('Time &amp; Efficiency'!$CJ$9:$CJ$1470, MATCH(CONCATENATE($R191, " - ", 'Time &amp; Efficiency'!CQ$8), 'Time &amp; Efficiency'!CS$9:CS$1470, 0)), $O$7))</f>
        <v/>
      </c>
      <c r="I191" s="147" t="str">
        <f>IF($R191="", "", IFERROR(INDEX('Time &amp; Efficiency'!$CJ$9:$CJ$1470, MATCH(CONCATENATE($R191, " - ", 'Time &amp; Efficiency'!CR$8), 'Time &amp; Efficiency'!CT$9:CT$1470, 0)), $O$7))</f>
        <v/>
      </c>
      <c r="J191" s="2"/>
      <c r="M191" s="17" t="str">
        <f t="shared" si="26"/>
        <v/>
      </c>
      <c r="O191" s="118" t="str">
        <f t="shared" si="27"/>
        <v/>
      </c>
      <c r="Q191" s="131" t="str">
        <f t="shared" si="28"/>
        <v/>
      </c>
      <c r="R191" s="134" t="str">
        <f t="shared" si="29"/>
        <v/>
      </c>
      <c r="T191" s="17">
        <v>181</v>
      </c>
      <c r="U191" s="131" t="str">
        <f t="shared" si="30"/>
        <v/>
      </c>
      <c r="W191" s="137" t="str">
        <f t="shared" si="31"/>
        <v/>
      </c>
      <c r="Y191" s="6" t="str">
        <f t="shared" si="32"/>
        <v/>
      </c>
      <c r="Z191" s="54" t="str">
        <f t="shared" si="32"/>
        <v/>
      </c>
      <c r="AA191" s="54" t="str">
        <f t="shared" si="33"/>
        <v/>
      </c>
      <c r="AB191" s="54" t="str">
        <f t="shared" si="24"/>
        <v/>
      </c>
      <c r="AC191" s="7" t="str">
        <f t="shared" si="25"/>
        <v/>
      </c>
    </row>
    <row r="192" spans="1:29" x14ac:dyDescent="0.25">
      <c r="A192" s="2"/>
      <c r="B192" s="13"/>
      <c r="C192" s="123"/>
      <c r="D192" s="124"/>
      <c r="E192" s="125"/>
      <c r="F192" s="126"/>
      <c r="G192" s="2"/>
      <c r="H192" s="146" t="str">
        <f>IF($R192="", "", IFERROR(INDEX('Time &amp; Efficiency'!$CJ$9:$CJ$1470, MATCH(CONCATENATE($R192, " - ", 'Time &amp; Efficiency'!CQ$8), 'Time &amp; Efficiency'!CS$9:CS$1470, 0)), $O$7))</f>
        <v/>
      </c>
      <c r="I192" s="147" t="str">
        <f>IF($R192="", "", IFERROR(INDEX('Time &amp; Efficiency'!$CJ$9:$CJ$1470, MATCH(CONCATENATE($R192, " - ", 'Time &amp; Efficiency'!CR$8), 'Time &amp; Efficiency'!CT$9:CT$1470, 0)), $O$7))</f>
        <v/>
      </c>
      <c r="J192" s="2"/>
      <c r="M192" s="17" t="str">
        <f t="shared" si="26"/>
        <v/>
      </c>
      <c r="O192" s="118" t="str">
        <f t="shared" si="27"/>
        <v/>
      </c>
      <c r="Q192" s="131" t="str">
        <f t="shared" si="28"/>
        <v/>
      </c>
      <c r="R192" s="134" t="str">
        <f t="shared" si="29"/>
        <v/>
      </c>
      <c r="T192" s="17">
        <v>182</v>
      </c>
      <c r="U192" s="131" t="str">
        <f t="shared" si="30"/>
        <v/>
      </c>
      <c r="W192" s="137" t="str">
        <f t="shared" si="31"/>
        <v/>
      </c>
      <c r="Y192" s="6" t="str">
        <f t="shared" si="32"/>
        <v/>
      </c>
      <c r="Z192" s="54" t="str">
        <f t="shared" si="32"/>
        <v/>
      </c>
      <c r="AA192" s="54" t="str">
        <f t="shared" si="33"/>
        <v/>
      </c>
      <c r="AB192" s="54" t="str">
        <f t="shared" si="24"/>
        <v/>
      </c>
      <c r="AC192" s="7" t="str">
        <f t="shared" si="25"/>
        <v/>
      </c>
    </row>
    <row r="193" spans="1:29" x14ac:dyDescent="0.25">
      <c r="A193" s="2"/>
      <c r="B193" s="13"/>
      <c r="C193" s="123"/>
      <c r="D193" s="124"/>
      <c r="E193" s="125"/>
      <c r="F193" s="126"/>
      <c r="G193" s="2"/>
      <c r="H193" s="146" t="str">
        <f>IF($R193="", "", IFERROR(INDEX('Time &amp; Efficiency'!$CJ$9:$CJ$1470, MATCH(CONCATENATE($R193, " - ", 'Time &amp; Efficiency'!CQ$8), 'Time &amp; Efficiency'!CS$9:CS$1470, 0)), $O$7))</f>
        <v/>
      </c>
      <c r="I193" s="147" t="str">
        <f>IF($R193="", "", IFERROR(INDEX('Time &amp; Efficiency'!$CJ$9:$CJ$1470, MATCH(CONCATENATE($R193, " - ", 'Time &amp; Efficiency'!CR$8), 'Time &amp; Efficiency'!CT$9:CT$1470, 0)), $O$7))</f>
        <v/>
      </c>
      <c r="J193" s="2"/>
      <c r="M193" s="17" t="str">
        <f t="shared" si="26"/>
        <v/>
      </c>
      <c r="O193" s="118" t="str">
        <f t="shared" si="27"/>
        <v/>
      </c>
      <c r="Q193" s="131" t="str">
        <f t="shared" si="28"/>
        <v/>
      </c>
      <c r="R193" s="134" t="str">
        <f t="shared" si="29"/>
        <v/>
      </c>
      <c r="T193" s="17">
        <v>183</v>
      </c>
      <c r="U193" s="131" t="str">
        <f t="shared" si="30"/>
        <v/>
      </c>
      <c r="W193" s="137" t="str">
        <f t="shared" si="31"/>
        <v/>
      </c>
      <c r="Y193" s="6" t="str">
        <f t="shared" si="32"/>
        <v/>
      </c>
      <c r="Z193" s="54" t="str">
        <f t="shared" si="32"/>
        <v/>
      </c>
      <c r="AA193" s="54" t="str">
        <f t="shared" si="33"/>
        <v/>
      </c>
      <c r="AB193" s="54" t="str">
        <f t="shared" si="24"/>
        <v/>
      </c>
      <c r="AC193" s="7" t="str">
        <f t="shared" si="25"/>
        <v/>
      </c>
    </row>
    <row r="194" spans="1:29" x14ac:dyDescent="0.25">
      <c r="A194" s="2"/>
      <c r="B194" s="13"/>
      <c r="C194" s="123"/>
      <c r="D194" s="124"/>
      <c r="E194" s="125"/>
      <c r="F194" s="126"/>
      <c r="G194" s="2"/>
      <c r="H194" s="146" t="str">
        <f>IF($R194="", "", IFERROR(INDEX('Time &amp; Efficiency'!$CJ$9:$CJ$1470, MATCH(CONCATENATE($R194, " - ", 'Time &amp; Efficiency'!CQ$8), 'Time &amp; Efficiency'!CS$9:CS$1470, 0)), $O$7))</f>
        <v/>
      </c>
      <c r="I194" s="147" t="str">
        <f>IF($R194="", "", IFERROR(INDEX('Time &amp; Efficiency'!$CJ$9:$CJ$1470, MATCH(CONCATENATE($R194, " - ", 'Time &amp; Efficiency'!CR$8), 'Time &amp; Efficiency'!CT$9:CT$1470, 0)), $O$7))</f>
        <v/>
      </c>
      <c r="J194" s="2"/>
      <c r="M194" s="17" t="str">
        <f t="shared" si="26"/>
        <v/>
      </c>
      <c r="O194" s="118" t="str">
        <f t="shared" si="27"/>
        <v/>
      </c>
      <c r="Q194" s="131" t="str">
        <f t="shared" si="28"/>
        <v/>
      </c>
      <c r="R194" s="134" t="str">
        <f t="shared" si="29"/>
        <v/>
      </c>
      <c r="T194" s="17">
        <v>184</v>
      </c>
      <c r="U194" s="131" t="str">
        <f t="shared" si="30"/>
        <v/>
      </c>
      <c r="W194" s="137" t="str">
        <f t="shared" si="31"/>
        <v/>
      </c>
      <c r="Y194" s="6" t="str">
        <f t="shared" si="32"/>
        <v/>
      </c>
      <c r="Z194" s="54" t="str">
        <f t="shared" si="32"/>
        <v/>
      </c>
      <c r="AA194" s="54" t="str">
        <f t="shared" si="33"/>
        <v/>
      </c>
      <c r="AB194" s="54" t="str">
        <f t="shared" si="24"/>
        <v/>
      </c>
      <c r="AC194" s="7" t="str">
        <f t="shared" si="25"/>
        <v/>
      </c>
    </row>
    <row r="195" spans="1:29" x14ac:dyDescent="0.25">
      <c r="A195" s="2"/>
      <c r="B195" s="13"/>
      <c r="C195" s="123"/>
      <c r="D195" s="124"/>
      <c r="E195" s="125"/>
      <c r="F195" s="126"/>
      <c r="G195" s="2"/>
      <c r="H195" s="146" t="str">
        <f>IF($R195="", "", IFERROR(INDEX('Time &amp; Efficiency'!$CJ$9:$CJ$1470, MATCH(CONCATENATE($R195, " - ", 'Time &amp; Efficiency'!CQ$8), 'Time &amp; Efficiency'!CS$9:CS$1470, 0)), $O$7))</f>
        <v/>
      </c>
      <c r="I195" s="147" t="str">
        <f>IF($R195="", "", IFERROR(INDEX('Time &amp; Efficiency'!$CJ$9:$CJ$1470, MATCH(CONCATENATE($R195, " - ", 'Time &amp; Efficiency'!CR$8), 'Time &amp; Efficiency'!CT$9:CT$1470, 0)), $O$7))</f>
        <v/>
      </c>
      <c r="J195" s="2"/>
      <c r="M195" s="17" t="str">
        <f t="shared" si="26"/>
        <v/>
      </c>
      <c r="O195" s="118" t="str">
        <f t="shared" si="27"/>
        <v/>
      </c>
      <c r="Q195" s="131" t="str">
        <f t="shared" si="28"/>
        <v/>
      </c>
      <c r="R195" s="134" t="str">
        <f t="shared" si="29"/>
        <v/>
      </c>
      <c r="T195" s="17">
        <v>185</v>
      </c>
      <c r="U195" s="131" t="str">
        <f t="shared" si="30"/>
        <v/>
      </c>
      <c r="W195" s="137" t="str">
        <f t="shared" si="31"/>
        <v/>
      </c>
      <c r="Y195" s="6" t="str">
        <f t="shared" si="32"/>
        <v/>
      </c>
      <c r="Z195" s="54" t="str">
        <f t="shared" si="32"/>
        <v/>
      </c>
      <c r="AA195" s="54" t="str">
        <f t="shared" si="33"/>
        <v/>
      </c>
      <c r="AB195" s="54" t="str">
        <f t="shared" si="24"/>
        <v/>
      </c>
      <c r="AC195" s="7" t="str">
        <f t="shared" si="25"/>
        <v/>
      </c>
    </row>
    <row r="196" spans="1:29" x14ac:dyDescent="0.25">
      <c r="A196" s="2"/>
      <c r="B196" s="13"/>
      <c r="C196" s="123"/>
      <c r="D196" s="124"/>
      <c r="E196" s="125"/>
      <c r="F196" s="126"/>
      <c r="G196" s="2"/>
      <c r="H196" s="146" t="str">
        <f>IF($R196="", "", IFERROR(INDEX('Time &amp; Efficiency'!$CJ$9:$CJ$1470, MATCH(CONCATENATE($R196, " - ", 'Time &amp; Efficiency'!CQ$8), 'Time &amp; Efficiency'!CS$9:CS$1470, 0)), $O$7))</f>
        <v/>
      </c>
      <c r="I196" s="147" t="str">
        <f>IF($R196="", "", IFERROR(INDEX('Time &amp; Efficiency'!$CJ$9:$CJ$1470, MATCH(CONCATENATE($R196, " - ", 'Time &amp; Efficiency'!CR$8), 'Time &amp; Efficiency'!CT$9:CT$1470, 0)), $O$7))</f>
        <v/>
      </c>
      <c r="J196" s="2"/>
      <c r="M196" s="17" t="str">
        <f t="shared" si="26"/>
        <v/>
      </c>
      <c r="O196" s="118" t="str">
        <f t="shared" si="27"/>
        <v/>
      </c>
      <c r="Q196" s="131" t="str">
        <f t="shared" si="28"/>
        <v/>
      </c>
      <c r="R196" s="134" t="str">
        <f t="shared" si="29"/>
        <v/>
      </c>
      <c r="T196" s="17">
        <v>186</v>
      </c>
      <c r="U196" s="131" t="str">
        <f t="shared" si="30"/>
        <v/>
      </c>
      <c r="W196" s="137" t="str">
        <f t="shared" si="31"/>
        <v/>
      </c>
      <c r="Y196" s="6" t="str">
        <f t="shared" si="32"/>
        <v/>
      </c>
      <c r="Z196" s="54" t="str">
        <f t="shared" si="32"/>
        <v/>
      </c>
      <c r="AA196" s="54" t="str">
        <f t="shared" si="33"/>
        <v/>
      </c>
      <c r="AB196" s="54" t="str">
        <f t="shared" si="24"/>
        <v/>
      </c>
      <c r="AC196" s="7" t="str">
        <f t="shared" si="25"/>
        <v/>
      </c>
    </row>
    <row r="197" spans="1:29" x14ac:dyDescent="0.25">
      <c r="A197" s="2"/>
      <c r="B197" s="13"/>
      <c r="C197" s="123"/>
      <c r="D197" s="124"/>
      <c r="E197" s="125"/>
      <c r="F197" s="126"/>
      <c r="G197" s="2"/>
      <c r="H197" s="146" t="str">
        <f>IF($R197="", "", IFERROR(INDEX('Time &amp; Efficiency'!$CJ$9:$CJ$1470, MATCH(CONCATENATE($R197, " - ", 'Time &amp; Efficiency'!CQ$8), 'Time &amp; Efficiency'!CS$9:CS$1470, 0)), $O$7))</f>
        <v/>
      </c>
      <c r="I197" s="147" t="str">
        <f>IF($R197="", "", IFERROR(INDEX('Time &amp; Efficiency'!$CJ$9:$CJ$1470, MATCH(CONCATENATE($R197, " - ", 'Time &amp; Efficiency'!CR$8), 'Time &amp; Efficiency'!CT$9:CT$1470, 0)), $O$7))</f>
        <v/>
      </c>
      <c r="J197" s="2"/>
      <c r="M197" s="17" t="str">
        <f t="shared" si="26"/>
        <v/>
      </c>
      <c r="O197" s="118" t="str">
        <f t="shared" si="27"/>
        <v/>
      </c>
      <c r="Q197" s="131" t="str">
        <f t="shared" si="28"/>
        <v/>
      </c>
      <c r="R197" s="134" t="str">
        <f t="shared" si="29"/>
        <v/>
      </c>
      <c r="T197" s="17">
        <v>187</v>
      </c>
      <c r="U197" s="131" t="str">
        <f t="shared" si="30"/>
        <v/>
      </c>
      <c r="W197" s="137" t="str">
        <f t="shared" si="31"/>
        <v/>
      </c>
      <c r="Y197" s="6" t="str">
        <f t="shared" si="32"/>
        <v/>
      </c>
      <c r="Z197" s="54" t="str">
        <f t="shared" si="32"/>
        <v/>
      </c>
      <c r="AA197" s="54" t="str">
        <f t="shared" si="33"/>
        <v/>
      </c>
      <c r="AB197" s="54" t="str">
        <f t="shared" si="24"/>
        <v/>
      </c>
      <c r="AC197" s="7" t="str">
        <f t="shared" si="25"/>
        <v/>
      </c>
    </row>
    <row r="198" spans="1:29" x14ac:dyDescent="0.25">
      <c r="A198" s="2"/>
      <c r="B198" s="13"/>
      <c r="C198" s="123"/>
      <c r="D198" s="124"/>
      <c r="E198" s="125"/>
      <c r="F198" s="126"/>
      <c r="G198" s="2"/>
      <c r="H198" s="146" t="str">
        <f>IF($R198="", "", IFERROR(INDEX('Time &amp; Efficiency'!$CJ$9:$CJ$1470, MATCH(CONCATENATE($R198, " - ", 'Time &amp; Efficiency'!CQ$8), 'Time &amp; Efficiency'!CS$9:CS$1470, 0)), $O$7))</f>
        <v/>
      </c>
      <c r="I198" s="147" t="str">
        <f>IF($R198="", "", IFERROR(INDEX('Time &amp; Efficiency'!$CJ$9:$CJ$1470, MATCH(CONCATENATE($R198, " - ", 'Time &amp; Efficiency'!CR$8), 'Time &amp; Efficiency'!CT$9:CT$1470, 0)), $O$7))</f>
        <v/>
      </c>
      <c r="J198" s="2"/>
      <c r="M198" s="17" t="str">
        <f t="shared" si="26"/>
        <v/>
      </c>
      <c r="O198" s="118" t="str">
        <f t="shared" si="27"/>
        <v/>
      </c>
      <c r="Q198" s="131" t="str">
        <f t="shared" si="28"/>
        <v/>
      </c>
      <c r="R198" s="134" t="str">
        <f t="shared" si="29"/>
        <v/>
      </c>
      <c r="T198" s="17">
        <v>188</v>
      </c>
      <c r="U198" s="131" t="str">
        <f t="shared" si="30"/>
        <v/>
      </c>
      <c r="W198" s="137" t="str">
        <f t="shared" si="31"/>
        <v/>
      </c>
      <c r="Y198" s="6" t="str">
        <f t="shared" si="32"/>
        <v/>
      </c>
      <c r="Z198" s="54" t="str">
        <f t="shared" si="32"/>
        <v/>
      </c>
      <c r="AA198" s="54" t="str">
        <f t="shared" si="33"/>
        <v/>
      </c>
      <c r="AB198" s="54" t="str">
        <f t="shared" si="24"/>
        <v/>
      </c>
      <c r="AC198" s="7" t="str">
        <f t="shared" si="25"/>
        <v/>
      </c>
    </row>
    <row r="199" spans="1:29" x14ac:dyDescent="0.25">
      <c r="A199" s="2"/>
      <c r="B199" s="13"/>
      <c r="C199" s="123"/>
      <c r="D199" s="124"/>
      <c r="E199" s="125"/>
      <c r="F199" s="126"/>
      <c r="G199" s="2"/>
      <c r="H199" s="146" t="str">
        <f>IF($R199="", "", IFERROR(INDEX('Time &amp; Efficiency'!$CJ$9:$CJ$1470, MATCH(CONCATENATE($R199, " - ", 'Time &amp; Efficiency'!CQ$8), 'Time &amp; Efficiency'!CS$9:CS$1470, 0)), $O$7))</f>
        <v/>
      </c>
      <c r="I199" s="147" t="str">
        <f>IF($R199="", "", IFERROR(INDEX('Time &amp; Efficiency'!$CJ$9:$CJ$1470, MATCH(CONCATENATE($R199, " - ", 'Time &amp; Efficiency'!CR$8), 'Time &amp; Efficiency'!CT$9:CT$1470, 0)), $O$7))</f>
        <v/>
      </c>
      <c r="J199" s="2"/>
      <c r="M199" s="17" t="str">
        <f t="shared" si="26"/>
        <v/>
      </c>
      <c r="O199" s="118" t="str">
        <f t="shared" si="27"/>
        <v/>
      </c>
      <c r="Q199" s="131" t="str">
        <f t="shared" si="28"/>
        <v/>
      </c>
      <c r="R199" s="134" t="str">
        <f t="shared" si="29"/>
        <v/>
      </c>
      <c r="T199" s="17">
        <v>189</v>
      </c>
      <c r="U199" s="131" t="str">
        <f t="shared" si="30"/>
        <v/>
      </c>
      <c r="W199" s="137" t="str">
        <f t="shared" si="31"/>
        <v/>
      </c>
      <c r="Y199" s="6" t="str">
        <f t="shared" si="32"/>
        <v/>
      </c>
      <c r="Z199" s="54" t="str">
        <f t="shared" si="32"/>
        <v/>
      </c>
      <c r="AA199" s="54" t="str">
        <f t="shared" si="33"/>
        <v/>
      </c>
      <c r="AB199" s="54" t="str">
        <f t="shared" si="24"/>
        <v/>
      </c>
      <c r="AC199" s="7" t="str">
        <f t="shared" si="25"/>
        <v/>
      </c>
    </row>
    <row r="200" spans="1:29" x14ac:dyDescent="0.25">
      <c r="A200" s="2"/>
      <c r="B200" s="13"/>
      <c r="C200" s="123"/>
      <c r="D200" s="124"/>
      <c r="E200" s="125"/>
      <c r="F200" s="126"/>
      <c r="G200" s="2"/>
      <c r="H200" s="146" t="str">
        <f>IF($R200="", "", IFERROR(INDEX('Time &amp; Efficiency'!$CJ$9:$CJ$1470, MATCH(CONCATENATE($R200, " - ", 'Time &amp; Efficiency'!CQ$8), 'Time &amp; Efficiency'!CS$9:CS$1470, 0)), $O$7))</f>
        <v/>
      </c>
      <c r="I200" s="147" t="str">
        <f>IF($R200="", "", IFERROR(INDEX('Time &amp; Efficiency'!$CJ$9:$CJ$1470, MATCH(CONCATENATE($R200, " - ", 'Time &amp; Efficiency'!CR$8), 'Time &amp; Efficiency'!CT$9:CT$1470, 0)), $O$7))</f>
        <v/>
      </c>
      <c r="J200" s="2"/>
      <c r="M200" s="17" t="str">
        <f t="shared" si="26"/>
        <v/>
      </c>
      <c r="O200" s="118" t="str">
        <f t="shared" si="27"/>
        <v/>
      </c>
      <c r="Q200" s="131" t="str">
        <f t="shared" si="28"/>
        <v/>
      </c>
      <c r="R200" s="134" t="str">
        <f t="shared" si="29"/>
        <v/>
      </c>
      <c r="T200" s="17">
        <v>190</v>
      </c>
      <c r="U200" s="131" t="str">
        <f t="shared" si="30"/>
        <v/>
      </c>
      <c r="W200" s="137" t="str">
        <f t="shared" si="31"/>
        <v/>
      </c>
      <c r="Y200" s="6" t="str">
        <f t="shared" si="32"/>
        <v/>
      </c>
      <c r="Z200" s="54" t="str">
        <f t="shared" si="32"/>
        <v/>
      </c>
      <c r="AA200" s="54" t="str">
        <f t="shared" si="33"/>
        <v/>
      </c>
      <c r="AB200" s="54" t="str">
        <f t="shared" si="24"/>
        <v/>
      </c>
      <c r="AC200" s="7" t="str">
        <f t="shared" si="25"/>
        <v/>
      </c>
    </row>
    <row r="201" spans="1:29" x14ac:dyDescent="0.25">
      <c r="A201" s="2"/>
      <c r="B201" s="13"/>
      <c r="C201" s="123"/>
      <c r="D201" s="124"/>
      <c r="E201" s="125"/>
      <c r="F201" s="126"/>
      <c r="G201" s="2"/>
      <c r="H201" s="146" t="str">
        <f>IF($R201="", "", IFERROR(INDEX('Time &amp; Efficiency'!$CJ$9:$CJ$1470, MATCH(CONCATENATE($R201, " - ", 'Time &amp; Efficiency'!CQ$8), 'Time &amp; Efficiency'!CS$9:CS$1470, 0)), $O$7))</f>
        <v/>
      </c>
      <c r="I201" s="147" t="str">
        <f>IF($R201="", "", IFERROR(INDEX('Time &amp; Efficiency'!$CJ$9:$CJ$1470, MATCH(CONCATENATE($R201, " - ", 'Time &amp; Efficiency'!CR$8), 'Time &amp; Efficiency'!CT$9:CT$1470, 0)), $O$7))</f>
        <v/>
      </c>
      <c r="J201" s="2"/>
      <c r="M201" s="17" t="str">
        <f t="shared" si="26"/>
        <v/>
      </c>
      <c r="O201" s="118" t="str">
        <f t="shared" si="27"/>
        <v/>
      </c>
      <c r="Q201" s="131" t="str">
        <f t="shared" si="28"/>
        <v/>
      </c>
      <c r="R201" s="134" t="str">
        <f t="shared" si="29"/>
        <v/>
      </c>
      <c r="T201" s="17">
        <v>191</v>
      </c>
      <c r="U201" s="131" t="str">
        <f t="shared" si="30"/>
        <v/>
      </c>
      <c r="W201" s="137" t="str">
        <f t="shared" si="31"/>
        <v/>
      </c>
      <c r="Y201" s="6" t="str">
        <f t="shared" si="32"/>
        <v/>
      </c>
      <c r="Z201" s="54" t="str">
        <f t="shared" si="32"/>
        <v/>
      </c>
      <c r="AA201" s="54" t="str">
        <f t="shared" si="33"/>
        <v/>
      </c>
      <c r="AB201" s="54" t="str">
        <f t="shared" si="24"/>
        <v/>
      </c>
      <c r="AC201" s="7" t="str">
        <f t="shared" si="25"/>
        <v/>
      </c>
    </row>
    <row r="202" spans="1:29" x14ac:dyDescent="0.25">
      <c r="A202" s="2"/>
      <c r="B202" s="13"/>
      <c r="C202" s="123"/>
      <c r="D202" s="124"/>
      <c r="E202" s="125"/>
      <c r="F202" s="126"/>
      <c r="G202" s="2"/>
      <c r="H202" s="146" t="str">
        <f>IF($R202="", "", IFERROR(INDEX('Time &amp; Efficiency'!$CJ$9:$CJ$1470, MATCH(CONCATENATE($R202, " - ", 'Time &amp; Efficiency'!CQ$8), 'Time &amp; Efficiency'!CS$9:CS$1470, 0)), $O$7))</f>
        <v/>
      </c>
      <c r="I202" s="147" t="str">
        <f>IF($R202="", "", IFERROR(INDEX('Time &amp; Efficiency'!$CJ$9:$CJ$1470, MATCH(CONCATENATE($R202, " - ", 'Time &amp; Efficiency'!CR$8), 'Time &amp; Efficiency'!CT$9:CT$1470, 0)), $O$7))</f>
        <v/>
      </c>
      <c r="J202" s="2"/>
      <c r="M202" s="17" t="str">
        <f t="shared" si="26"/>
        <v/>
      </c>
      <c r="O202" s="118" t="str">
        <f t="shared" si="27"/>
        <v/>
      </c>
      <c r="Q202" s="131" t="str">
        <f t="shared" si="28"/>
        <v/>
      </c>
      <c r="R202" s="134" t="str">
        <f t="shared" si="29"/>
        <v/>
      </c>
      <c r="T202" s="17">
        <v>192</v>
      </c>
      <c r="U202" s="131" t="str">
        <f t="shared" si="30"/>
        <v/>
      </c>
      <c r="W202" s="137" t="str">
        <f t="shared" si="31"/>
        <v/>
      </c>
      <c r="Y202" s="6" t="str">
        <f t="shared" si="32"/>
        <v/>
      </c>
      <c r="Z202" s="54" t="str">
        <f t="shared" si="32"/>
        <v/>
      </c>
      <c r="AA202" s="54" t="str">
        <f t="shared" si="33"/>
        <v/>
      </c>
      <c r="AB202" s="54" t="str">
        <f t="shared" si="24"/>
        <v/>
      </c>
      <c r="AC202" s="7" t="str">
        <f t="shared" si="25"/>
        <v/>
      </c>
    </row>
    <row r="203" spans="1:29" x14ac:dyDescent="0.25">
      <c r="A203" s="2"/>
      <c r="B203" s="13"/>
      <c r="C203" s="123"/>
      <c r="D203" s="124"/>
      <c r="E203" s="125"/>
      <c r="F203" s="126"/>
      <c r="G203" s="2"/>
      <c r="H203" s="146" t="str">
        <f>IF($R203="", "", IFERROR(INDEX('Time &amp; Efficiency'!$CJ$9:$CJ$1470, MATCH(CONCATENATE($R203, " - ", 'Time &amp; Efficiency'!CQ$8), 'Time &amp; Efficiency'!CS$9:CS$1470, 0)), $O$7))</f>
        <v/>
      </c>
      <c r="I203" s="147" t="str">
        <f>IF($R203="", "", IFERROR(INDEX('Time &amp; Efficiency'!$CJ$9:$CJ$1470, MATCH(CONCATENATE($R203, " - ", 'Time &amp; Efficiency'!CR$8), 'Time &amp; Efficiency'!CT$9:CT$1470, 0)), $O$7))</f>
        <v/>
      </c>
      <c r="J203" s="2"/>
      <c r="M203" s="17" t="str">
        <f t="shared" si="26"/>
        <v/>
      </c>
      <c r="O203" s="118" t="str">
        <f t="shared" si="27"/>
        <v/>
      </c>
      <c r="Q203" s="131" t="str">
        <f t="shared" si="28"/>
        <v/>
      </c>
      <c r="R203" s="134" t="str">
        <f t="shared" si="29"/>
        <v/>
      </c>
      <c r="T203" s="17">
        <v>193</v>
      </c>
      <c r="U203" s="131" t="str">
        <f t="shared" si="30"/>
        <v/>
      </c>
      <c r="W203" s="137" t="str">
        <f t="shared" si="31"/>
        <v/>
      </c>
      <c r="Y203" s="6" t="str">
        <f t="shared" si="32"/>
        <v/>
      </c>
      <c r="Z203" s="54" t="str">
        <f t="shared" si="32"/>
        <v/>
      </c>
      <c r="AA203" s="54" t="str">
        <f t="shared" si="33"/>
        <v/>
      </c>
      <c r="AB203" s="54" t="str">
        <f t="shared" ref="AB203:AB266" si="34">IF($M203="", "", IF(E203="", $W$8, IF(ISNUMBER(E203)=FALSE, $W$7, "")))</f>
        <v/>
      </c>
      <c r="AC203" s="7" t="str">
        <f t="shared" ref="AC203:AC266" si="35">IF($M203="", "", IF(F203="", $W$8, IF(ISNUMBER(F203)=FALSE, $W$7, "")))</f>
        <v/>
      </c>
    </row>
    <row r="204" spans="1:29" x14ac:dyDescent="0.25">
      <c r="A204" s="2"/>
      <c r="B204" s="13"/>
      <c r="C204" s="123"/>
      <c r="D204" s="124"/>
      <c r="E204" s="125"/>
      <c r="F204" s="126"/>
      <c r="G204" s="2"/>
      <c r="H204" s="146" t="str">
        <f>IF($R204="", "", IFERROR(INDEX('Time &amp; Efficiency'!$CJ$9:$CJ$1470, MATCH(CONCATENATE($R204, " - ", 'Time &amp; Efficiency'!CQ$8), 'Time &amp; Efficiency'!CS$9:CS$1470, 0)), $O$7))</f>
        <v/>
      </c>
      <c r="I204" s="147" t="str">
        <f>IF($R204="", "", IFERROR(INDEX('Time &amp; Efficiency'!$CJ$9:$CJ$1470, MATCH(CONCATENATE($R204, " - ", 'Time &amp; Efficiency'!CR$8), 'Time &amp; Efficiency'!CT$9:CT$1470, 0)), $O$7))</f>
        <v/>
      </c>
      <c r="J204" s="2"/>
      <c r="M204" s="17" t="str">
        <f t="shared" ref="M204:M267" si="36">IF(COUNTIF($B204:$F204, "")=5, "", "X")</f>
        <v/>
      </c>
      <c r="O204" s="118" t="str">
        <f t="shared" ref="O204:O267" si="37">IF($M204="", "", IFERROR((D204*(1-$E204))/24, ""))</f>
        <v/>
      </c>
      <c r="Q204" s="131" t="str">
        <f t="shared" ref="Q204:Q267" si="38">IF($M204="", "", IF($E204=1, "", $F204))</f>
        <v/>
      </c>
      <c r="R204" s="134" t="str">
        <f t="shared" ref="R204:R267" si="39">IF($Q204="", "", COUNTIF($Q$11:$Q$510, "&lt;"&amp;$Q204)+1)</f>
        <v/>
      </c>
      <c r="T204" s="17">
        <v>194</v>
      </c>
      <c r="U204" s="131" t="str">
        <f t="shared" ref="U204:U267" si="40">IFERROR(INDEX($Q$11:$Q$510, MATCH($T204, $R$11:$R$510, 0)), "")</f>
        <v/>
      </c>
      <c r="W204" s="137" t="str">
        <f t="shared" ref="W204:W267" si="41">IFERROR(INDEX($O$11:$O$510, MATCH($T204, $R$11:$R$510, 0)), "")</f>
        <v/>
      </c>
      <c r="Y204" s="6" t="str">
        <f t="shared" ref="Y204:Z267" si="42">IF($M204="", "", IF(B204="", $W$8, IF(COUNTIF(B$11:B$510, B204)&gt;1, $W$7, "")))</f>
        <v/>
      </c>
      <c r="Z204" s="54" t="str">
        <f t="shared" si="42"/>
        <v/>
      </c>
      <c r="AA204" s="54" t="str">
        <f t="shared" ref="AA204:AA267" si="43">IF($M204="", "", IF(D204="", $W$8, IF(ISNUMBER(D204)=FALSE, $W$7, "")))</f>
        <v/>
      </c>
      <c r="AB204" s="54" t="str">
        <f t="shared" si="34"/>
        <v/>
      </c>
      <c r="AC204" s="7" t="str">
        <f t="shared" si="35"/>
        <v/>
      </c>
    </row>
    <row r="205" spans="1:29" x14ac:dyDescent="0.25">
      <c r="A205" s="2"/>
      <c r="B205" s="13"/>
      <c r="C205" s="123"/>
      <c r="D205" s="124"/>
      <c r="E205" s="125"/>
      <c r="F205" s="126"/>
      <c r="G205" s="2"/>
      <c r="H205" s="146" t="str">
        <f>IF($R205="", "", IFERROR(INDEX('Time &amp; Efficiency'!$CJ$9:$CJ$1470, MATCH(CONCATENATE($R205, " - ", 'Time &amp; Efficiency'!CQ$8), 'Time &amp; Efficiency'!CS$9:CS$1470, 0)), $O$7))</f>
        <v/>
      </c>
      <c r="I205" s="147" t="str">
        <f>IF($R205="", "", IFERROR(INDEX('Time &amp; Efficiency'!$CJ$9:$CJ$1470, MATCH(CONCATENATE($R205, " - ", 'Time &amp; Efficiency'!CR$8), 'Time &amp; Efficiency'!CT$9:CT$1470, 0)), $O$7))</f>
        <v/>
      </c>
      <c r="J205" s="2"/>
      <c r="M205" s="17" t="str">
        <f t="shared" si="36"/>
        <v/>
      </c>
      <c r="O205" s="118" t="str">
        <f t="shared" si="37"/>
        <v/>
      </c>
      <c r="Q205" s="131" t="str">
        <f t="shared" si="38"/>
        <v/>
      </c>
      <c r="R205" s="134" t="str">
        <f t="shared" si="39"/>
        <v/>
      </c>
      <c r="T205" s="17">
        <v>195</v>
      </c>
      <c r="U205" s="131" t="str">
        <f t="shared" si="40"/>
        <v/>
      </c>
      <c r="W205" s="137" t="str">
        <f t="shared" si="41"/>
        <v/>
      </c>
      <c r="Y205" s="6" t="str">
        <f t="shared" si="42"/>
        <v/>
      </c>
      <c r="Z205" s="54" t="str">
        <f t="shared" si="42"/>
        <v/>
      </c>
      <c r="AA205" s="54" t="str">
        <f t="shared" si="43"/>
        <v/>
      </c>
      <c r="AB205" s="54" t="str">
        <f t="shared" si="34"/>
        <v/>
      </c>
      <c r="AC205" s="7" t="str">
        <f t="shared" si="35"/>
        <v/>
      </c>
    </row>
    <row r="206" spans="1:29" x14ac:dyDescent="0.25">
      <c r="A206" s="2"/>
      <c r="B206" s="13"/>
      <c r="C206" s="123"/>
      <c r="D206" s="124"/>
      <c r="E206" s="125"/>
      <c r="F206" s="126"/>
      <c r="G206" s="2"/>
      <c r="H206" s="146" t="str">
        <f>IF($R206="", "", IFERROR(INDEX('Time &amp; Efficiency'!$CJ$9:$CJ$1470, MATCH(CONCATENATE($R206, " - ", 'Time &amp; Efficiency'!CQ$8), 'Time &amp; Efficiency'!CS$9:CS$1470, 0)), $O$7))</f>
        <v/>
      </c>
      <c r="I206" s="147" t="str">
        <f>IF($R206="", "", IFERROR(INDEX('Time &amp; Efficiency'!$CJ$9:$CJ$1470, MATCH(CONCATENATE($R206, " - ", 'Time &amp; Efficiency'!CR$8), 'Time &amp; Efficiency'!CT$9:CT$1470, 0)), $O$7))</f>
        <v/>
      </c>
      <c r="J206" s="2"/>
      <c r="M206" s="17" t="str">
        <f t="shared" si="36"/>
        <v/>
      </c>
      <c r="O206" s="118" t="str">
        <f t="shared" si="37"/>
        <v/>
      </c>
      <c r="Q206" s="131" t="str">
        <f t="shared" si="38"/>
        <v/>
      </c>
      <c r="R206" s="134" t="str">
        <f t="shared" si="39"/>
        <v/>
      </c>
      <c r="T206" s="17">
        <v>196</v>
      </c>
      <c r="U206" s="131" t="str">
        <f t="shared" si="40"/>
        <v/>
      </c>
      <c r="W206" s="137" t="str">
        <f t="shared" si="41"/>
        <v/>
      </c>
      <c r="Y206" s="6" t="str">
        <f t="shared" si="42"/>
        <v/>
      </c>
      <c r="Z206" s="54" t="str">
        <f t="shared" si="42"/>
        <v/>
      </c>
      <c r="AA206" s="54" t="str">
        <f t="shared" si="43"/>
        <v/>
      </c>
      <c r="AB206" s="54" t="str">
        <f t="shared" si="34"/>
        <v/>
      </c>
      <c r="AC206" s="7" t="str">
        <f t="shared" si="35"/>
        <v/>
      </c>
    </row>
    <row r="207" spans="1:29" x14ac:dyDescent="0.25">
      <c r="A207" s="2"/>
      <c r="B207" s="13"/>
      <c r="C207" s="123"/>
      <c r="D207" s="124"/>
      <c r="E207" s="125"/>
      <c r="F207" s="126"/>
      <c r="G207" s="2"/>
      <c r="H207" s="146" t="str">
        <f>IF($R207="", "", IFERROR(INDEX('Time &amp; Efficiency'!$CJ$9:$CJ$1470, MATCH(CONCATENATE($R207, " - ", 'Time &amp; Efficiency'!CQ$8), 'Time &amp; Efficiency'!CS$9:CS$1470, 0)), $O$7))</f>
        <v/>
      </c>
      <c r="I207" s="147" t="str">
        <f>IF($R207="", "", IFERROR(INDEX('Time &amp; Efficiency'!$CJ$9:$CJ$1470, MATCH(CONCATENATE($R207, " - ", 'Time &amp; Efficiency'!CR$8), 'Time &amp; Efficiency'!CT$9:CT$1470, 0)), $O$7))</f>
        <v/>
      </c>
      <c r="J207" s="2"/>
      <c r="M207" s="17" t="str">
        <f t="shared" si="36"/>
        <v/>
      </c>
      <c r="O207" s="118" t="str">
        <f t="shared" si="37"/>
        <v/>
      </c>
      <c r="Q207" s="131" t="str">
        <f t="shared" si="38"/>
        <v/>
      </c>
      <c r="R207" s="134" t="str">
        <f t="shared" si="39"/>
        <v/>
      </c>
      <c r="T207" s="17">
        <v>197</v>
      </c>
      <c r="U207" s="131" t="str">
        <f t="shared" si="40"/>
        <v/>
      </c>
      <c r="W207" s="137" t="str">
        <f t="shared" si="41"/>
        <v/>
      </c>
      <c r="Y207" s="6" t="str">
        <f t="shared" si="42"/>
        <v/>
      </c>
      <c r="Z207" s="54" t="str">
        <f t="shared" si="42"/>
        <v/>
      </c>
      <c r="AA207" s="54" t="str">
        <f t="shared" si="43"/>
        <v/>
      </c>
      <c r="AB207" s="54" t="str">
        <f t="shared" si="34"/>
        <v/>
      </c>
      <c r="AC207" s="7" t="str">
        <f t="shared" si="35"/>
        <v/>
      </c>
    </row>
    <row r="208" spans="1:29" x14ac:dyDescent="0.25">
      <c r="A208" s="2"/>
      <c r="B208" s="13"/>
      <c r="C208" s="123"/>
      <c r="D208" s="124"/>
      <c r="E208" s="125"/>
      <c r="F208" s="126"/>
      <c r="G208" s="2"/>
      <c r="H208" s="146" t="str">
        <f>IF($R208="", "", IFERROR(INDEX('Time &amp; Efficiency'!$CJ$9:$CJ$1470, MATCH(CONCATENATE($R208, " - ", 'Time &amp; Efficiency'!CQ$8), 'Time &amp; Efficiency'!CS$9:CS$1470, 0)), $O$7))</f>
        <v/>
      </c>
      <c r="I208" s="147" t="str">
        <f>IF($R208="", "", IFERROR(INDEX('Time &amp; Efficiency'!$CJ$9:$CJ$1470, MATCH(CONCATENATE($R208, " - ", 'Time &amp; Efficiency'!CR$8), 'Time &amp; Efficiency'!CT$9:CT$1470, 0)), $O$7))</f>
        <v/>
      </c>
      <c r="J208" s="2"/>
      <c r="M208" s="17" t="str">
        <f t="shared" si="36"/>
        <v/>
      </c>
      <c r="O208" s="118" t="str">
        <f t="shared" si="37"/>
        <v/>
      </c>
      <c r="Q208" s="131" t="str">
        <f t="shared" si="38"/>
        <v/>
      </c>
      <c r="R208" s="134" t="str">
        <f t="shared" si="39"/>
        <v/>
      </c>
      <c r="T208" s="17">
        <v>198</v>
      </c>
      <c r="U208" s="131" t="str">
        <f t="shared" si="40"/>
        <v/>
      </c>
      <c r="W208" s="137" t="str">
        <f t="shared" si="41"/>
        <v/>
      </c>
      <c r="Y208" s="6" t="str">
        <f t="shared" si="42"/>
        <v/>
      </c>
      <c r="Z208" s="54" t="str">
        <f t="shared" si="42"/>
        <v/>
      </c>
      <c r="AA208" s="54" t="str">
        <f t="shared" si="43"/>
        <v/>
      </c>
      <c r="AB208" s="54" t="str">
        <f t="shared" si="34"/>
        <v/>
      </c>
      <c r="AC208" s="7" t="str">
        <f t="shared" si="35"/>
        <v/>
      </c>
    </row>
    <row r="209" spans="1:29" x14ac:dyDescent="0.25">
      <c r="A209" s="2"/>
      <c r="B209" s="13"/>
      <c r="C209" s="123"/>
      <c r="D209" s="124"/>
      <c r="E209" s="125"/>
      <c r="F209" s="126"/>
      <c r="G209" s="2"/>
      <c r="H209" s="146" t="str">
        <f>IF($R209="", "", IFERROR(INDEX('Time &amp; Efficiency'!$CJ$9:$CJ$1470, MATCH(CONCATENATE($R209, " - ", 'Time &amp; Efficiency'!CQ$8), 'Time &amp; Efficiency'!CS$9:CS$1470, 0)), $O$7))</f>
        <v/>
      </c>
      <c r="I209" s="147" t="str">
        <f>IF($R209="", "", IFERROR(INDEX('Time &amp; Efficiency'!$CJ$9:$CJ$1470, MATCH(CONCATENATE($R209, " - ", 'Time &amp; Efficiency'!CR$8), 'Time &amp; Efficiency'!CT$9:CT$1470, 0)), $O$7))</f>
        <v/>
      </c>
      <c r="J209" s="2"/>
      <c r="M209" s="17" t="str">
        <f t="shared" si="36"/>
        <v/>
      </c>
      <c r="O209" s="118" t="str">
        <f t="shared" si="37"/>
        <v/>
      </c>
      <c r="Q209" s="131" t="str">
        <f t="shared" si="38"/>
        <v/>
      </c>
      <c r="R209" s="134" t="str">
        <f t="shared" si="39"/>
        <v/>
      </c>
      <c r="T209" s="17">
        <v>199</v>
      </c>
      <c r="U209" s="131" t="str">
        <f t="shared" si="40"/>
        <v/>
      </c>
      <c r="W209" s="137" t="str">
        <f t="shared" si="41"/>
        <v/>
      </c>
      <c r="Y209" s="6" t="str">
        <f t="shared" si="42"/>
        <v/>
      </c>
      <c r="Z209" s="54" t="str">
        <f t="shared" si="42"/>
        <v/>
      </c>
      <c r="AA209" s="54" t="str">
        <f t="shared" si="43"/>
        <v/>
      </c>
      <c r="AB209" s="54" t="str">
        <f t="shared" si="34"/>
        <v/>
      </c>
      <c r="AC209" s="7" t="str">
        <f t="shared" si="35"/>
        <v/>
      </c>
    </row>
    <row r="210" spans="1:29" x14ac:dyDescent="0.25">
      <c r="A210" s="2"/>
      <c r="B210" s="13"/>
      <c r="C210" s="123"/>
      <c r="D210" s="124"/>
      <c r="E210" s="125"/>
      <c r="F210" s="126"/>
      <c r="G210" s="2"/>
      <c r="H210" s="146" t="str">
        <f>IF($R210="", "", IFERROR(INDEX('Time &amp; Efficiency'!$CJ$9:$CJ$1470, MATCH(CONCATENATE($R210, " - ", 'Time &amp; Efficiency'!CQ$8), 'Time &amp; Efficiency'!CS$9:CS$1470, 0)), $O$7))</f>
        <v/>
      </c>
      <c r="I210" s="147" t="str">
        <f>IF($R210="", "", IFERROR(INDEX('Time &amp; Efficiency'!$CJ$9:$CJ$1470, MATCH(CONCATENATE($R210, " - ", 'Time &amp; Efficiency'!CR$8), 'Time &amp; Efficiency'!CT$9:CT$1470, 0)), $O$7))</f>
        <v/>
      </c>
      <c r="J210" s="2"/>
      <c r="M210" s="17" t="str">
        <f t="shared" si="36"/>
        <v/>
      </c>
      <c r="O210" s="118" t="str">
        <f t="shared" si="37"/>
        <v/>
      </c>
      <c r="Q210" s="131" t="str">
        <f t="shared" si="38"/>
        <v/>
      </c>
      <c r="R210" s="134" t="str">
        <f t="shared" si="39"/>
        <v/>
      </c>
      <c r="T210" s="17">
        <v>200</v>
      </c>
      <c r="U210" s="131" t="str">
        <f t="shared" si="40"/>
        <v/>
      </c>
      <c r="W210" s="137" t="str">
        <f t="shared" si="41"/>
        <v/>
      </c>
      <c r="Y210" s="6" t="str">
        <f t="shared" si="42"/>
        <v/>
      </c>
      <c r="Z210" s="54" t="str">
        <f t="shared" si="42"/>
        <v/>
      </c>
      <c r="AA210" s="54" t="str">
        <f t="shared" si="43"/>
        <v/>
      </c>
      <c r="AB210" s="54" t="str">
        <f t="shared" si="34"/>
        <v/>
      </c>
      <c r="AC210" s="7" t="str">
        <f t="shared" si="35"/>
        <v/>
      </c>
    </row>
    <row r="211" spans="1:29" x14ac:dyDescent="0.25">
      <c r="A211" s="2"/>
      <c r="B211" s="13"/>
      <c r="C211" s="123"/>
      <c r="D211" s="124"/>
      <c r="E211" s="125"/>
      <c r="F211" s="126"/>
      <c r="G211" s="2"/>
      <c r="H211" s="146" t="str">
        <f>IF($R211="", "", IFERROR(INDEX('Time &amp; Efficiency'!$CJ$9:$CJ$1470, MATCH(CONCATENATE($R211, " - ", 'Time &amp; Efficiency'!CQ$8), 'Time &amp; Efficiency'!CS$9:CS$1470, 0)), $O$7))</f>
        <v/>
      </c>
      <c r="I211" s="147" t="str">
        <f>IF($R211="", "", IFERROR(INDEX('Time &amp; Efficiency'!$CJ$9:$CJ$1470, MATCH(CONCATENATE($R211, " - ", 'Time &amp; Efficiency'!CR$8), 'Time &amp; Efficiency'!CT$9:CT$1470, 0)), $O$7))</f>
        <v/>
      </c>
      <c r="J211" s="2"/>
      <c r="M211" s="17" t="str">
        <f t="shared" si="36"/>
        <v/>
      </c>
      <c r="O211" s="118" t="str">
        <f t="shared" si="37"/>
        <v/>
      </c>
      <c r="Q211" s="131" t="str">
        <f t="shared" si="38"/>
        <v/>
      </c>
      <c r="R211" s="134" t="str">
        <f t="shared" si="39"/>
        <v/>
      </c>
      <c r="T211" s="17">
        <v>201</v>
      </c>
      <c r="U211" s="131" t="str">
        <f t="shared" si="40"/>
        <v/>
      </c>
      <c r="W211" s="137" t="str">
        <f t="shared" si="41"/>
        <v/>
      </c>
      <c r="Y211" s="6" t="str">
        <f t="shared" si="42"/>
        <v/>
      </c>
      <c r="Z211" s="54" t="str">
        <f t="shared" si="42"/>
        <v/>
      </c>
      <c r="AA211" s="54" t="str">
        <f t="shared" si="43"/>
        <v/>
      </c>
      <c r="AB211" s="54" t="str">
        <f t="shared" si="34"/>
        <v/>
      </c>
      <c r="AC211" s="7" t="str">
        <f t="shared" si="35"/>
        <v/>
      </c>
    </row>
    <row r="212" spans="1:29" x14ac:dyDescent="0.25">
      <c r="A212" s="2"/>
      <c r="B212" s="13"/>
      <c r="C212" s="123"/>
      <c r="D212" s="124"/>
      <c r="E212" s="125"/>
      <c r="F212" s="126"/>
      <c r="G212" s="2"/>
      <c r="H212" s="146" t="str">
        <f>IF($R212="", "", IFERROR(INDEX('Time &amp; Efficiency'!$CJ$9:$CJ$1470, MATCH(CONCATENATE($R212, " - ", 'Time &amp; Efficiency'!CQ$8), 'Time &amp; Efficiency'!CS$9:CS$1470, 0)), $O$7))</f>
        <v/>
      </c>
      <c r="I212" s="147" t="str">
        <f>IF($R212="", "", IFERROR(INDEX('Time &amp; Efficiency'!$CJ$9:$CJ$1470, MATCH(CONCATENATE($R212, " - ", 'Time &amp; Efficiency'!CR$8), 'Time &amp; Efficiency'!CT$9:CT$1470, 0)), $O$7))</f>
        <v/>
      </c>
      <c r="J212" s="2"/>
      <c r="M212" s="17" t="str">
        <f t="shared" si="36"/>
        <v/>
      </c>
      <c r="O212" s="118" t="str">
        <f t="shared" si="37"/>
        <v/>
      </c>
      <c r="Q212" s="131" t="str">
        <f t="shared" si="38"/>
        <v/>
      </c>
      <c r="R212" s="134" t="str">
        <f t="shared" si="39"/>
        <v/>
      </c>
      <c r="T212" s="17">
        <v>202</v>
      </c>
      <c r="U212" s="131" t="str">
        <f t="shared" si="40"/>
        <v/>
      </c>
      <c r="W212" s="137" t="str">
        <f t="shared" si="41"/>
        <v/>
      </c>
      <c r="Y212" s="6" t="str">
        <f t="shared" si="42"/>
        <v/>
      </c>
      <c r="Z212" s="54" t="str">
        <f t="shared" si="42"/>
        <v/>
      </c>
      <c r="AA212" s="54" t="str">
        <f t="shared" si="43"/>
        <v/>
      </c>
      <c r="AB212" s="54" t="str">
        <f t="shared" si="34"/>
        <v/>
      </c>
      <c r="AC212" s="7" t="str">
        <f t="shared" si="35"/>
        <v/>
      </c>
    </row>
    <row r="213" spans="1:29" x14ac:dyDescent="0.25">
      <c r="A213" s="2"/>
      <c r="B213" s="13"/>
      <c r="C213" s="123"/>
      <c r="D213" s="124"/>
      <c r="E213" s="125"/>
      <c r="F213" s="126"/>
      <c r="G213" s="2"/>
      <c r="H213" s="146" t="str">
        <f>IF($R213="", "", IFERROR(INDEX('Time &amp; Efficiency'!$CJ$9:$CJ$1470, MATCH(CONCATENATE($R213, " - ", 'Time &amp; Efficiency'!CQ$8), 'Time &amp; Efficiency'!CS$9:CS$1470, 0)), $O$7))</f>
        <v/>
      </c>
      <c r="I213" s="147" t="str">
        <f>IF($R213="", "", IFERROR(INDEX('Time &amp; Efficiency'!$CJ$9:$CJ$1470, MATCH(CONCATENATE($R213, " - ", 'Time &amp; Efficiency'!CR$8), 'Time &amp; Efficiency'!CT$9:CT$1470, 0)), $O$7))</f>
        <v/>
      </c>
      <c r="J213" s="2"/>
      <c r="M213" s="17" t="str">
        <f t="shared" si="36"/>
        <v/>
      </c>
      <c r="O213" s="118" t="str">
        <f t="shared" si="37"/>
        <v/>
      </c>
      <c r="Q213" s="131" t="str">
        <f t="shared" si="38"/>
        <v/>
      </c>
      <c r="R213" s="134" t="str">
        <f t="shared" si="39"/>
        <v/>
      </c>
      <c r="T213" s="17">
        <v>203</v>
      </c>
      <c r="U213" s="131" t="str">
        <f t="shared" si="40"/>
        <v/>
      </c>
      <c r="W213" s="137" t="str">
        <f t="shared" si="41"/>
        <v/>
      </c>
      <c r="Y213" s="6" t="str">
        <f t="shared" si="42"/>
        <v/>
      </c>
      <c r="Z213" s="54" t="str">
        <f t="shared" si="42"/>
        <v/>
      </c>
      <c r="AA213" s="54" t="str">
        <f t="shared" si="43"/>
        <v/>
      </c>
      <c r="AB213" s="54" t="str">
        <f t="shared" si="34"/>
        <v/>
      </c>
      <c r="AC213" s="7" t="str">
        <f t="shared" si="35"/>
        <v/>
      </c>
    </row>
    <row r="214" spans="1:29" x14ac:dyDescent="0.25">
      <c r="A214" s="2"/>
      <c r="B214" s="13"/>
      <c r="C214" s="123"/>
      <c r="D214" s="124"/>
      <c r="E214" s="125"/>
      <c r="F214" s="126"/>
      <c r="G214" s="2"/>
      <c r="H214" s="146" t="str">
        <f>IF($R214="", "", IFERROR(INDEX('Time &amp; Efficiency'!$CJ$9:$CJ$1470, MATCH(CONCATENATE($R214, " - ", 'Time &amp; Efficiency'!CQ$8), 'Time &amp; Efficiency'!CS$9:CS$1470, 0)), $O$7))</f>
        <v/>
      </c>
      <c r="I214" s="147" t="str">
        <f>IF($R214="", "", IFERROR(INDEX('Time &amp; Efficiency'!$CJ$9:$CJ$1470, MATCH(CONCATENATE($R214, " - ", 'Time &amp; Efficiency'!CR$8), 'Time &amp; Efficiency'!CT$9:CT$1470, 0)), $O$7))</f>
        <v/>
      </c>
      <c r="J214" s="2"/>
      <c r="M214" s="17" t="str">
        <f t="shared" si="36"/>
        <v/>
      </c>
      <c r="O214" s="118" t="str">
        <f t="shared" si="37"/>
        <v/>
      </c>
      <c r="Q214" s="131" t="str">
        <f t="shared" si="38"/>
        <v/>
      </c>
      <c r="R214" s="134" t="str">
        <f t="shared" si="39"/>
        <v/>
      </c>
      <c r="T214" s="17">
        <v>204</v>
      </c>
      <c r="U214" s="131" t="str">
        <f t="shared" si="40"/>
        <v/>
      </c>
      <c r="W214" s="137" t="str">
        <f t="shared" si="41"/>
        <v/>
      </c>
      <c r="Y214" s="6" t="str">
        <f t="shared" si="42"/>
        <v/>
      </c>
      <c r="Z214" s="54" t="str">
        <f t="shared" si="42"/>
        <v/>
      </c>
      <c r="AA214" s="54" t="str">
        <f t="shared" si="43"/>
        <v/>
      </c>
      <c r="AB214" s="54" t="str">
        <f t="shared" si="34"/>
        <v/>
      </c>
      <c r="AC214" s="7" t="str">
        <f t="shared" si="35"/>
        <v/>
      </c>
    </row>
    <row r="215" spans="1:29" x14ac:dyDescent="0.25">
      <c r="A215" s="2"/>
      <c r="B215" s="13"/>
      <c r="C215" s="123"/>
      <c r="D215" s="124"/>
      <c r="E215" s="125"/>
      <c r="F215" s="126"/>
      <c r="G215" s="2"/>
      <c r="H215" s="146" t="str">
        <f>IF($R215="", "", IFERROR(INDEX('Time &amp; Efficiency'!$CJ$9:$CJ$1470, MATCH(CONCATENATE($R215, " - ", 'Time &amp; Efficiency'!CQ$8), 'Time &amp; Efficiency'!CS$9:CS$1470, 0)), $O$7))</f>
        <v/>
      </c>
      <c r="I215" s="147" t="str">
        <f>IF($R215="", "", IFERROR(INDEX('Time &amp; Efficiency'!$CJ$9:$CJ$1470, MATCH(CONCATENATE($R215, " - ", 'Time &amp; Efficiency'!CR$8), 'Time &amp; Efficiency'!CT$9:CT$1470, 0)), $O$7))</f>
        <v/>
      </c>
      <c r="J215" s="2"/>
      <c r="M215" s="17" t="str">
        <f t="shared" si="36"/>
        <v/>
      </c>
      <c r="O215" s="118" t="str">
        <f t="shared" si="37"/>
        <v/>
      </c>
      <c r="Q215" s="131" t="str">
        <f t="shared" si="38"/>
        <v/>
      </c>
      <c r="R215" s="134" t="str">
        <f t="shared" si="39"/>
        <v/>
      </c>
      <c r="T215" s="17">
        <v>205</v>
      </c>
      <c r="U215" s="131" t="str">
        <f t="shared" si="40"/>
        <v/>
      </c>
      <c r="W215" s="137" t="str">
        <f t="shared" si="41"/>
        <v/>
      </c>
      <c r="Y215" s="6" t="str">
        <f t="shared" si="42"/>
        <v/>
      </c>
      <c r="Z215" s="54" t="str">
        <f t="shared" si="42"/>
        <v/>
      </c>
      <c r="AA215" s="54" t="str">
        <f t="shared" si="43"/>
        <v/>
      </c>
      <c r="AB215" s="54" t="str">
        <f t="shared" si="34"/>
        <v/>
      </c>
      <c r="AC215" s="7" t="str">
        <f t="shared" si="35"/>
        <v/>
      </c>
    </row>
    <row r="216" spans="1:29" x14ac:dyDescent="0.25">
      <c r="A216" s="2"/>
      <c r="B216" s="13"/>
      <c r="C216" s="123"/>
      <c r="D216" s="124"/>
      <c r="E216" s="125"/>
      <c r="F216" s="126"/>
      <c r="G216" s="2"/>
      <c r="H216" s="146" t="str">
        <f>IF($R216="", "", IFERROR(INDEX('Time &amp; Efficiency'!$CJ$9:$CJ$1470, MATCH(CONCATENATE($R216, " - ", 'Time &amp; Efficiency'!CQ$8), 'Time &amp; Efficiency'!CS$9:CS$1470, 0)), $O$7))</f>
        <v/>
      </c>
      <c r="I216" s="147" t="str">
        <f>IF($R216="", "", IFERROR(INDEX('Time &amp; Efficiency'!$CJ$9:$CJ$1470, MATCH(CONCATENATE($R216, " - ", 'Time &amp; Efficiency'!CR$8), 'Time &amp; Efficiency'!CT$9:CT$1470, 0)), $O$7))</f>
        <v/>
      </c>
      <c r="J216" s="2"/>
      <c r="M216" s="17" t="str">
        <f t="shared" si="36"/>
        <v/>
      </c>
      <c r="O216" s="118" t="str">
        <f t="shared" si="37"/>
        <v/>
      </c>
      <c r="Q216" s="131" t="str">
        <f t="shared" si="38"/>
        <v/>
      </c>
      <c r="R216" s="134" t="str">
        <f t="shared" si="39"/>
        <v/>
      </c>
      <c r="T216" s="17">
        <v>206</v>
      </c>
      <c r="U216" s="131" t="str">
        <f t="shared" si="40"/>
        <v/>
      </c>
      <c r="W216" s="137" t="str">
        <f t="shared" si="41"/>
        <v/>
      </c>
      <c r="Y216" s="6" t="str">
        <f t="shared" si="42"/>
        <v/>
      </c>
      <c r="Z216" s="54" t="str">
        <f t="shared" si="42"/>
        <v/>
      </c>
      <c r="AA216" s="54" t="str">
        <f t="shared" si="43"/>
        <v/>
      </c>
      <c r="AB216" s="54" t="str">
        <f t="shared" si="34"/>
        <v/>
      </c>
      <c r="AC216" s="7" t="str">
        <f t="shared" si="35"/>
        <v/>
      </c>
    </row>
    <row r="217" spans="1:29" x14ac:dyDescent="0.25">
      <c r="A217" s="2"/>
      <c r="B217" s="13"/>
      <c r="C217" s="123"/>
      <c r="D217" s="124"/>
      <c r="E217" s="125"/>
      <c r="F217" s="126"/>
      <c r="G217" s="2"/>
      <c r="H217" s="146" t="str">
        <f>IF($R217="", "", IFERROR(INDEX('Time &amp; Efficiency'!$CJ$9:$CJ$1470, MATCH(CONCATENATE($R217, " - ", 'Time &amp; Efficiency'!CQ$8), 'Time &amp; Efficiency'!CS$9:CS$1470, 0)), $O$7))</f>
        <v/>
      </c>
      <c r="I217" s="147" t="str">
        <f>IF($R217="", "", IFERROR(INDEX('Time &amp; Efficiency'!$CJ$9:$CJ$1470, MATCH(CONCATENATE($R217, " - ", 'Time &amp; Efficiency'!CR$8), 'Time &amp; Efficiency'!CT$9:CT$1470, 0)), $O$7))</f>
        <v/>
      </c>
      <c r="J217" s="2"/>
      <c r="M217" s="17" t="str">
        <f t="shared" si="36"/>
        <v/>
      </c>
      <c r="O217" s="118" t="str">
        <f t="shared" si="37"/>
        <v/>
      </c>
      <c r="Q217" s="131" t="str">
        <f t="shared" si="38"/>
        <v/>
      </c>
      <c r="R217" s="134" t="str">
        <f t="shared" si="39"/>
        <v/>
      </c>
      <c r="T217" s="17">
        <v>207</v>
      </c>
      <c r="U217" s="131" t="str">
        <f t="shared" si="40"/>
        <v/>
      </c>
      <c r="W217" s="137" t="str">
        <f t="shared" si="41"/>
        <v/>
      </c>
      <c r="Y217" s="6" t="str">
        <f t="shared" si="42"/>
        <v/>
      </c>
      <c r="Z217" s="54" t="str">
        <f t="shared" si="42"/>
        <v/>
      </c>
      <c r="AA217" s="54" t="str">
        <f t="shared" si="43"/>
        <v/>
      </c>
      <c r="AB217" s="54" t="str">
        <f t="shared" si="34"/>
        <v/>
      </c>
      <c r="AC217" s="7" t="str">
        <f t="shared" si="35"/>
        <v/>
      </c>
    </row>
    <row r="218" spans="1:29" x14ac:dyDescent="0.25">
      <c r="A218" s="2"/>
      <c r="B218" s="13"/>
      <c r="C218" s="123"/>
      <c r="D218" s="124"/>
      <c r="E218" s="125"/>
      <c r="F218" s="126"/>
      <c r="G218" s="2"/>
      <c r="H218" s="146" t="str">
        <f>IF($R218="", "", IFERROR(INDEX('Time &amp; Efficiency'!$CJ$9:$CJ$1470, MATCH(CONCATENATE($R218, " - ", 'Time &amp; Efficiency'!CQ$8), 'Time &amp; Efficiency'!CS$9:CS$1470, 0)), $O$7))</f>
        <v/>
      </c>
      <c r="I218" s="147" t="str">
        <f>IF($R218="", "", IFERROR(INDEX('Time &amp; Efficiency'!$CJ$9:$CJ$1470, MATCH(CONCATENATE($R218, " - ", 'Time &amp; Efficiency'!CR$8), 'Time &amp; Efficiency'!CT$9:CT$1470, 0)), $O$7))</f>
        <v/>
      </c>
      <c r="J218" s="2"/>
      <c r="M218" s="17" t="str">
        <f t="shared" si="36"/>
        <v/>
      </c>
      <c r="O218" s="118" t="str">
        <f t="shared" si="37"/>
        <v/>
      </c>
      <c r="Q218" s="131" t="str">
        <f t="shared" si="38"/>
        <v/>
      </c>
      <c r="R218" s="134" t="str">
        <f t="shared" si="39"/>
        <v/>
      </c>
      <c r="T218" s="17">
        <v>208</v>
      </c>
      <c r="U218" s="131" t="str">
        <f t="shared" si="40"/>
        <v/>
      </c>
      <c r="W218" s="137" t="str">
        <f t="shared" si="41"/>
        <v/>
      </c>
      <c r="Y218" s="6" t="str">
        <f t="shared" si="42"/>
        <v/>
      </c>
      <c r="Z218" s="54" t="str">
        <f t="shared" si="42"/>
        <v/>
      </c>
      <c r="AA218" s="54" t="str">
        <f t="shared" si="43"/>
        <v/>
      </c>
      <c r="AB218" s="54" t="str">
        <f t="shared" si="34"/>
        <v/>
      </c>
      <c r="AC218" s="7" t="str">
        <f t="shared" si="35"/>
        <v/>
      </c>
    </row>
    <row r="219" spans="1:29" x14ac:dyDescent="0.25">
      <c r="A219" s="2"/>
      <c r="B219" s="13"/>
      <c r="C219" s="123"/>
      <c r="D219" s="124"/>
      <c r="E219" s="125"/>
      <c r="F219" s="126"/>
      <c r="G219" s="2"/>
      <c r="H219" s="146" t="str">
        <f>IF($R219="", "", IFERROR(INDEX('Time &amp; Efficiency'!$CJ$9:$CJ$1470, MATCH(CONCATENATE($R219, " - ", 'Time &amp; Efficiency'!CQ$8), 'Time &amp; Efficiency'!CS$9:CS$1470, 0)), $O$7))</f>
        <v/>
      </c>
      <c r="I219" s="147" t="str">
        <f>IF($R219="", "", IFERROR(INDEX('Time &amp; Efficiency'!$CJ$9:$CJ$1470, MATCH(CONCATENATE($R219, " - ", 'Time &amp; Efficiency'!CR$8), 'Time &amp; Efficiency'!CT$9:CT$1470, 0)), $O$7))</f>
        <v/>
      </c>
      <c r="J219" s="2"/>
      <c r="M219" s="17" t="str">
        <f t="shared" si="36"/>
        <v/>
      </c>
      <c r="O219" s="118" t="str">
        <f t="shared" si="37"/>
        <v/>
      </c>
      <c r="Q219" s="131" t="str">
        <f t="shared" si="38"/>
        <v/>
      </c>
      <c r="R219" s="134" t="str">
        <f t="shared" si="39"/>
        <v/>
      </c>
      <c r="T219" s="17">
        <v>209</v>
      </c>
      <c r="U219" s="131" t="str">
        <f t="shared" si="40"/>
        <v/>
      </c>
      <c r="W219" s="137" t="str">
        <f t="shared" si="41"/>
        <v/>
      </c>
      <c r="Y219" s="6" t="str">
        <f t="shared" si="42"/>
        <v/>
      </c>
      <c r="Z219" s="54" t="str">
        <f t="shared" si="42"/>
        <v/>
      </c>
      <c r="AA219" s="54" t="str">
        <f t="shared" si="43"/>
        <v/>
      </c>
      <c r="AB219" s="54" t="str">
        <f t="shared" si="34"/>
        <v/>
      </c>
      <c r="AC219" s="7" t="str">
        <f t="shared" si="35"/>
        <v/>
      </c>
    </row>
    <row r="220" spans="1:29" x14ac:dyDescent="0.25">
      <c r="A220" s="2"/>
      <c r="B220" s="13"/>
      <c r="C220" s="123"/>
      <c r="D220" s="124"/>
      <c r="E220" s="125"/>
      <c r="F220" s="126"/>
      <c r="G220" s="2"/>
      <c r="H220" s="146" t="str">
        <f>IF($R220="", "", IFERROR(INDEX('Time &amp; Efficiency'!$CJ$9:$CJ$1470, MATCH(CONCATENATE($R220, " - ", 'Time &amp; Efficiency'!CQ$8), 'Time &amp; Efficiency'!CS$9:CS$1470, 0)), $O$7))</f>
        <v/>
      </c>
      <c r="I220" s="147" t="str">
        <f>IF($R220="", "", IFERROR(INDEX('Time &amp; Efficiency'!$CJ$9:$CJ$1470, MATCH(CONCATENATE($R220, " - ", 'Time &amp; Efficiency'!CR$8), 'Time &amp; Efficiency'!CT$9:CT$1470, 0)), $O$7))</f>
        <v/>
      </c>
      <c r="J220" s="2"/>
      <c r="M220" s="17" t="str">
        <f t="shared" si="36"/>
        <v/>
      </c>
      <c r="O220" s="118" t="str">
        <f t="shared" si="37"/>
        <v/>
      </c>
      <c r="Q220" s="131" t="str">
        <f t="shared" si="38"/>
        <v/>
      </c>
      <c r="R220" s="134" t="str">
        <f t="shared" si="39"/>
        <v/>
      </c>
      <c r="T220" s="17">
        <v>210</v>
      </c>
      <c r="U220" s="131" t="str">
        <f t="shared" si="40"/>
        <v/>
      </c>
      <c r="W220" s="137" t="str">
        <f t="shared" si="41"/>
        <v/>
      </c>
      <c r="Y220" s="6" t="str">
        <f t="shared" si="42"/>
        <v/>
      </c>
      <c r="Z220" s="54" t="str">
        <f t="shared" si="42"/>
        <v/>
      </c>
      <c r="AA220" s="54" t="str">
        <f t="shared" si="43"/>
        <v/>
      </c>
      <c r="AB220" s="54" t="str">
        <f t="shared" si="34"/>
        <v/>
      </c>
      <c r="AC220" s="7" t="str">
        <f t="shared" si="35"/>
        <v/>
      </c>
    </row>
    <row r="221" spans="1:29" x14ac:dyDescent="0.25">
      <c r="A221" s="2"/>
      <c r="B221" s="13"/>
      <c r="C221" s="123"/>
      <c r="D221" s="124"/>
      <c r="E221" s="125"/>
      <c r="F221" s="126"/>
      <c r="G221" s="2"/>
      <c r="H221" s="146" t="str">
        <f>IF($R221="", "", IFERROR(INDEX('Time &amp; Efficiency'!$CJ$9:$CJ$1470, MATCH(CONCATENATE($R221, " - ", 'Time &amp; Efficiency'!CQ$8), 'Time &amp; Efficiency'!CS$9:CS$1470, 0)), $O$7))</f>
        <v/>
      </c>
      <c r="I221" s="147" t="str">
        <f>IF($R221="", "", IFERROR(INDEX('Time &amp; Efficiency'!$CJ$9:$CJ$1470, MATCH(CONCATENATE($R221, " - ", 'Time &amp; Efficiency'!CR$8), 'Time &amp; Efficiency'!CT$9:CT$1470, 0)), $O$7))</f>
        <v/>
      </c>
      <c r="J221" s="2"/>
      <c r="M221" s="17" t="str">
        <f t="shared" si="36"/>
        <v/>
      </c>
      <c r="O221" s="118" t="str">
        <f t="shared" si="37"/>
        <v/>
      </c>
      <c r="Q221" s="131" t="str">
        <f t="shared" si="38"/>
        <v/>
      </c>
      <c r="R221" s="134" t="str">
        <f t="shared" si="39"/>
        <v/>
      </c>
      <c r="T221" s="17">
        <v>211</v>
      </c>
      <c r="U221" s="131" t="str">
        <f t="shared" si="40"/>
        <v/>
      </c>
      <c r="W221" s="137" t="str">
        <f t="shared" si="41"/>
        <v/>
      </c>
      <c r="Y221" s="6" t="str">
        <f t="shared" si="42"/>
        <v/>
      </c>
      <c r="Z221" s="54" t="str">
        <f t="shared" si="42"/>
        <v/>
      </c>
      <c r="AA221" s="54" t="str">
        <f t="shared" si="43"/>
        <v/>
      </c>
      <c r="AB221" s="54" t="str">
        <f t="shared" si="34"/>
        <v/>
      </c>
      <c r="AC221" s="7" t="str">
        <f t="shared" si="35"/>
        <v/>
      </c>
    </row>
    <row r="222" spans="1:29" x14ac:dyDescent="0.25">
      <c r="A222" s="2"/>
      <c r="B222" s="13"/>
      <c r="C222" s="123"/>
      <c r="D222" s="124"/>
      <c r="E222" s="125"/>
      <c r="F222" s="126"/>
      <c r="G222" s="2"/>
      <c r="H222" s="146" t="str">
        <f>IF($R222="", "", IFERROR(INDEX('Time &amp; Efficiency'!$CJ$9:$CJ$1470, MATCH(CONCATENATE($R222, " - ", 'Time &amp; Efficiency'!CQ$8), 'Time &amp; Efficiency'!CS$9:CS$1470, 0)), $O$7))</f>
        <v/>
      </c>
      <c r="I222" s="147" t="str">
        <f>IF($R222="", "", IFERROR(INDEX('Time &amp; Efficiency'!$CJ$9:$CJ$1470, MATCH(CONCATENATE($R222, " - ", 'Time &amp; Efficiency'!CR$8), 'Time &amp; Efficiency'!CT$9:CT$1470, 0)), $O$7))</f>
        <v/>
      </c>
      <c r="J222" s="2"/>
      <c r="M222" s="17" t="str">
        <f t="shared" si="36"/>
        <v/>
      </c>
      <c r="O222" s="118" t="str">
        <f t="shared" si="37"/>
        <v/>
      </c>
      <c r="Q222" s="131" t="str">
        <f t="shared" si="38"/>
        <v/>
      </c>
      <c r="R222" s="134" t="str">
        <f t="shared" si="39"/>
        <v/>
      </c>
      <c r="T222" s="17">
        <v>212</v>
      </c>
      <c r="U222" s="131" t="str">
        <f t="shared" si="40"/>
        <v/>
      </c>
      <c r="W222" s="137" t="str">
        <f t="shared" si="41"/>
        <v/>
      </c>
      <c r="Y222" s="6" t="str">
        <f t="shared" si="42"/>
        <v/>
      </c>
      <c r="Z222" s="54" t="str">
        <f t="shared" si="42"/>
        <v/>
      </c>
      <c r="AA222" s="54" t="str">
        <f t="shared" si="43"/>
        <v/>
      </c>
      <c r="AB222" s="54" t="str">
        <f t="shared" si="34"/>
        <v/>
      </c>
      <c r="AC222" s="7" t="str">
        <f t="shared" si="35"/>
        <v/>
      </c>
    </row>
    <row r="223" spans="1:29" x14ac:dyDescent="0.25">
      <c r="A223" s="2"/>
      <c r="B223" s="13"/>
      <c r="C223" s="123"/>
      <c r="D223" s="124"/>
      <c r="E223" s="125"/>
      <c r="F223" s="126"/>
      <c r="G223" s="2"/>
      <c r="H223" s="146" t="str">
        <f>IF($R223="", "", IFERROR(INDEX('Time &amp; Efficiency'!$CJ$9:$CJ$1470, MATCH(CONCATENATE($R223, " - ", 'Time &amp; Efficiency'!CQ$8), 'Time &amp; Efficiency'!CS$9:CS$1470, 0)), $O$7))</f>
        <v/>
      </c>
      <c r="I223" s="147" t="str">
        <f>IF($R223="", "", IFERROR(INDEX('Time &amp; Efficiency'!$CJ$9:$CJ$1470, MATCH(CONCATENATE($R223, " - ", 'Time &amp; Efficiency'!CR$8), 'Time &amp; Efficiency'!CT$9:CT$1470, 0)), $O$7))</f>
        <v/>
      </c>
      <c r="J223" s="2"/>
      <c r="M223" s="17" t="str">
        <f t="shared" si="36"/>
        <v/>
      </c>
      <c r="O223" s="118" t="str">
        <f t="shared" si="37"/>
        <v/>
      </c>
      <c r="Q223" s="131" t="str">
        <f t="shared" si="38"/>
        <v/>
      </c>
      <c r="R223" s="134" t="str">
        <f t="shared" si="39"/>
        <v/>
      </c>
      <c r="T223" s="17">
        <v>213</v>
      </c>
      <c r="U223" s="131" t="str">
        <f t="shared" si="40"/>
        <v/>
      </c>
      <c r="W223" s="137" t="str">
        <f t="shared" si="41"/>
        <v/>
      </c>
      <c r="Y223" s="6" t="str">
        <f t="shared" si="42"/>
        <v/>
      </c>
      <c r="Z223" s="54" t="str">
        <f t="shared" si="42"/>
        <v/>
      </c>
      <c r="AA223" s="54" t="str">
        <f t="shared" si="43"/>
        <v/>
      </c>
      <c r="AB223" s="54" t="str">
        <f t="shared" si="34"/>
        <v/>
      </c>
      <c r="AC223" s="7" t="str">
        <f t="shared" si="35"/>
        <v/>
      </c>
    </row>
    <row r="224" spans="1:29" x14ac:dyDescent="0.25">
      <c r="A224" s="2"/>
      <c r="B224" s="13"/>
      <c r="C224" s="123"/>
      <c r="D224" s="124"/>
      <c r="E224" s="125"/>
      <c r="F224" s="126"/>
      <c r="G224" s="2"/>
      <c r="H224" s="146" t="str">
        <f>IF($R224="", "", IFERROR(INDEX('Time &amp; Efficiency'!$CJ$9:$CJ$1470, MATCH(CONCATENATE($R224, " - ", 'Time &amp; Efficiency'!CQ$8), 'Time &amp; Efficiency'!CS$9:CS$1470, 0)), $O$7))</f>
        <v/>
      </c>
      <c r="I224" s="147" t="str">
        <f>IF($R224="", "", IFERROR(INDEX('Time &amp; Efficiency'!$CJ$9:$CJ$1470, MATCH(CONCATENATE($R224, " - ", 'Time &amp; Efficiency'!CR$8), 'Time &amp; Efficiency'!CT$9:CT$1470, 0)), $O$7))</f>
        <v/>
      </c>
      <c r="J224" s="2"/>
      <c r="M224" s="17" t="str">
        <f t="shared" si="36"/>
        <v/>
      </c>
      <c r="O224" s="118" t="str">
        <f t="shared" si="37"/>
        <v/>
      </c>
      <c r="Q224" s="131" t="str">
        <f t="shared" si="38"/>
        <v/>
      </c>
      <c r="R224" s="134" t="str">
        <f t="shared" si="39"/>
        <v/>
      </c>
      <c r="T224" s="17">
        <v>214</v>
      </c>
      <c r="U224" s="131" t="str">
        <f t="shared" si="40"/>
        <v/>
      </c>
      <c r="W224" s="137" t="str">
        <f t="shared" si="41"/>
        <v/>
      </c>
      <c r="Y224" s="6" t="str">
        <f t="shared" si="42"/>
        <v/>
      </c>
      <c r="Z224" s="54" t="str">
        <f t="shared" si="42"/>
        <v/>
      </c>
      <c r="AA224" s="54" t="str">
        <f t="shared" si="43"/>
        <v/>
      </c>
      <c r="AB224" s="54" t="str">
        <f t="shared" si="34"/>
        <v/>
      </c>
      <c r="AC224" s="7" t="str">
        <f t="shared" si="35"/>
        <v/>
      </c>
    </row>
    <row r="225" spans="1:29" x14ac:dyDescent="0.25">
      <c r="A225" s="2"/>
      <c r="B225" s="13"/>
      <c r="C225" s="123"/>
      <c r="D225" s="124"/>
      <c r="E225" s="125"/>
      <c r="F225" s="126"/>
      <c r="G225" s="2"/>
      <c r="H225" s="146" t="str">
        <f>IF($R225="", "", IFERROR(INDEX('Time &amp; Efficiency'!$CJ$9:$CJ$1470, MATCH(CONCATENATE($R225, " - ", 'Time &amp; Efficiency'!CQ$8), 'Time &amp; Efficiency'!CS$9:CS$1470, 0)), $O$7))</f>
        <v/>
      </c>
      <c r="I225" s="147" t="str">
        <f>IF($R225="", "", IFERROR(INDEX('Time &amp; Efficiency'!$CJ$9:$CJ$1470, MATCH(CONCATENATE($R225, " - ", 'Time &amp; Efficiency'!CR$8), 'Time &amp; Efficiency'!CT$9:CT$1470, 0)), $O$7))</f>
        <v/>
      </c>
      <c r="J225" s="2"/>
      <c r="M225" s="17" t="str">
        <f t="shared" si="36"/>
        <v/>
      </c>
      <c r="O225" s="118" t="str">
        <f t="shared" si="37"/>
        <v/>
      </c>
      <c r="Q225" s="131" t="str">
        <f t="shared" si="38"/>
        <v/>
      </c>
      <c r="R225" s="134" t="str">
        <f t="shared" si="39"/>
        <v/>
      </c>
      <c r="T225" s="17">
        <v>215</v>
      </c>
      <c r="U225" s="131" t="str">
        <f t="shared" si="40"/>
        <v/>
      </c>
      <c r="W225" s="137" t="str">
        <f t="shared" si="41"/>
        <v/>
      </c>
      <c r="Y225" s="6" t="str">
        <f t="shared" si="42"/>
        <v/>
      </c>
      <c r="Z225" s="54" t="str">
        <f t="shared" si="42"/>
        <v/>
      </c>
      <c r="AA225" s="54" t="str">
        <f t="shared" si="43"/>
        <v/>
      </c>
      <c r="AB225" s="54" t="str">
        <f t="shared" si="34"/>
        <v/>
      </c>
      <c r="AC225" s="7" t="str">
        <f t="shared" si="35"/>
        <v/>
      </c>
    </row>
    <row r="226" spans="1:29" x14ac:dyDescent="0.25">
      <c r="A226" s="2"/>
      <c r="B226" s="13"/>
      <c r="C226" s="123"/>
      <c r="D226" s="124"/>
      <c r="E226" s="125"/>
      <c r="F226" s="126"/>
      <c r="G226" s="2"/>
      <c r="H226" s="146" t="str">
        <f>IF($R226="", "", IFERROR(INDEX('Time &amp; Efficiency'!$CJ$9:$CJ$1470, MATCH(CONCATENATE($R226, " - ", 'Time &amp; Efficiency'!CQ$8), 'Time &amp; Efficiency'!CS$9:CS$1470, 0)), $O$7))</f>
        <v/>
      </c>
      <c r="I226" s="147" t="str">
        <f>IF($R226="", "", IFERROR(INDEX('Time &amp; Efficiency'!$CJ$9:$CJ$1470, MATCH(CONCATENATE($R226, " - ", 'Time &amp; Efficiency'!CR$8), 'Time &amp; Efficiency'!CT$9:CT$1470, 0)), $O$7))</f>
        <v/>
      </c>
      <c r="J226" s="2"/>
      <c r="M226" s="17" t="str">
        <f t="shared" si="36"/>
        <v/>
      </c>
      <c r="O226" s="118" t="str">
        <f t="shared" si="37"/>
        <v/>
      </c>
      <c r="Q226" s="131" t="str">
        <f t="shared" si="38"/>
        <v/>
      </c>
      <c r="R226" s="134" t="str">
        <f t="shared" si="39"/>
        <v/>
      </c>
      <c r="T226" s="17">
        <v>216</v>
      </c>
      <c r="U226" s="131" t="str">
        <f t="shared" si="40"/>
        <v/>
      </c>
      <c r="W226" s="137" t="str">
        <f t="shared" si="41"/>
        <v/>
      </c>
      <c r="Y226" s="6" t="str">
        <f t="shared" si="42"/>
        <v/>
      </c>
      <c r="Z226" s="54" t="str">
        <f t="shared" si="42"/>
        <v/>
      </c>
      <c r="AA226" s="54" t="str">
        <f t="shared" si="43"/>
        <v/>
      </c>
      <c r="AB226" s="54" t="str">
        <f t="shared" si="34"/>
        <v/>
      </c>
      <c r="AC226" s="7" t="str">
        <f t="shared" si="35"/>
        <v/>
      </c>
    </row>
    <row r="227" spans="1:29" x14ac:dyDescent="0.25">
      <c r="A227" s="2"/>
      <c r="B227" s="13"/>
      <c r="C227" s="123"/>
      <c r="D227" s="124"/>
      <c r="E227" s="125"/>
      <c r="F227" s="126"/>
      <c r="G227" s="2"/>
      <c r="H227" s="146" t="str">
        <f>IF($R227="", "", IFERROR(INDEX('Time &amp; Efficiency'!$CJ$9:$CJ$1470, MATCH(CONCATENATE($R227, " - ", 'Time &amp; Efficiency'!CQ$8), 'Time &amp; Efficiency'!CS$9:CS$1470, 0)), $O$7))</f>
        <v/>
      </c>
      <c r="I227" s="147" t="str">
        <f>IF($R227="", "", IFERROR(INDEX('Time &amp; Efficiency'!$CJ$9:$CJ$1470, MATCH(CONCATENATE($R227, " - ", 'Time &amp; Efficiency'!CR$8), 'Time &amp; Efficiency'!CT$9:CT$1470, 0)), $O$7))</f>
        <v/>
      </c>
      <c r="J227" s="2"/>
      <c r="M227" s="17" t="str">
        <f t="shared" si="36"/>
        <v/>
      </c>
      <c r="O227" s="118" t="str">
        <f t="shared" si="37"/>
        <v/>
      </c>
      <c r="Q227" s="131" t="str">
        <f t="shared" si="38"/>
        <v/>
      </c>
      <c r="R227" s="134" t="str">
        <f t="shared" si="39"/>
        <v/>
      </c>
      <c r="T227" s="17">
        <v>217</v>
      </c>
      <c r="U227" s="131" t="str">
        <f t="shared" si="40"/>
        <v/>
      </c>
      <c r="W227" s="137" t="str">
        <f t="shared" si="41"/>
        <v/>
      </c>
      <c r="Y227" s="6" t="str">
        <f t="shared" si="42"/>
        <v/>
      </c>
      <c r="Z227" s="54" t="str">
        <f t="shared" si="42"/>
        <v/>
      </c>
      <c r="AA227" s="54" t="str">
        <f t="shared" si="43"/>
        <v/>
      </c>
      <c r="AB227" s="54" t="str">
        <f t="shared" si="34"/>
        <v/>
      </c>
      <c r="AC227" s="7" t="str">
        <f t="shared" si="35"/>
        <v/>
      </c>
    </row>
    <row r="228" spans="1:29" x14ac:dyDescent="0.25">
      <c r="A228" s="2"/>
      <c r="B228" s="13"/>
      <c r="C228" s="123"/>
      <c r="D228" s="124"/>
      <c r="E228" s="125"/>
      <c r="F228" s="126"/>
      <c r="G228" s="2"/>
      <c r="H228" s="146" t="str">
        <f>IF($R228="", "", IFERROR(INDEX('Time &amp; Efficiency'!$CJ$9:$CJ$1470, MATCH(CONCATENATE($R228, " - ", 'Time &amp; Efficiency'!CQ$8), 'Time &amp; Efficiency'!CS$9:CS$1470, 0)), $O$7))</f>
        <v/>
      </c>
      <c r="I228" s="147" t="str">
        <f>IF($R228="", "", IFERROR(INDEX('Time &amp; Efficiency'!$CJ$9:$CJ$1470, MATCH(CONCATENATE($R228, " - ", 'Time &amp; Efficiency'!CR$8), 'Time &amp; Efficiency'!CT$9:CT$1470, 0)), $O$7))</f>
        <v/>
      </c>
      <c r="J228" s="2"/>
      <c r="M228" s="17" t="str">
        <f t="shared" si="36"/>
        <v/>
      </c>
      <c r="O228" s="118" t="str">
        <f t="shared" si="37"/>
        <v/>
      </c>
      <c r="Q228" s="131" t="str">
        <f t="shared" si="38"/>
        <v/>
      </c>
      <c r="R228" s="134" t="str">
        <f t="shared" si="39"/>
        <v/>
      </c>
      <c r="T228" s="17">
        <v>218</v>
      </c>
      <c r="U228" s="131" t="str">
        <f t="shared" si="40"/>
        <v/>
      </c>
      <c r="W228" s="137" t="str">
        <f t="shared" si="41"/>
        <v/>
      </c>
      <c r="Y228" s="6" t="str">
        <f t="shared" si="42"/>
        <v/>
      </c>
      <c r="Z228" s="54" t="str">
        <f t="shared" si="42"/>
        <v/>
      </c>
      <c r="AA228" s="54" t="str">
        <f t="shared" si="43"/>
        <v/>
      </c>
      <c r="AB228" s="54" t="str">
        <f t="shared" si="34"/>
        <v/>
      </c>
      <c r="AC228" s="7" t="str">
        <f t="shared" si="35"/>
        <v/>
      </c>
    </row>
    <row r="229" spans="1:29" x14ac:dyDescent="0.25">
      <c r="A229" s="2"/>
      <c r="B229" s="13"/>
      <c r="C229" s="123"/>
      <c r="D229" s="124"/>
      <c r="E229" s="125"/>
      <c r="F229" s="126"/>
      <c r="G229" s="2"/>
      <c r="H229" s="146" t="str">
        <f>IF($R229="", "", IFERROR(INDEX('Time &amp; Efficiency'!$CJ$9:$CJ$1470, MATCH(CONCATENATE($R229, " - ", 'Time &amp; Efficiency'!CQ$8), 'Time &amp; Efficiency'!CS$9:CS$1470, 0)), $O$7))</f>
        <v/>
      </c>
      <c r="I229" s="147" t="str">
        <f>IF($R229="", "", IFERROR(INDEX('Time &amp; Efficiency'!$CJ$9:$CJ$1470, MATCH(CONCATENATE($R229, " - ", 'Time &amp; Efficiency'!CR$8), 'Time &amp; Efficiency'!CT$9:CT$1470, 0)), $O$7))</f>
        <v/>
      </c>
      <c r="J229" s="2"/>
      <c r="M229" s="17" t="str">
        <f t="shared" si="36"/>
        <v/>
      </c>
      <c r="O229" s="118" t="str">
        <f t="shared" si="37"/>
        <v/>
      </c>
      <c r="Q229" s="131" t="str">
        <f t="shared" si="38"/>
        <v/>
      </c>
      <c r="R229" s="134" t="str">
        <f t="shared" si="39"/>
        <v/>
      </c>
      <c r="T229" s="17">
        <v>219</v>
      </c>
      <c r="U229" s="131" t="str">
        <f t="shared" si="40"/>
        <v/>
      </c>
      <c r="W229" s="137" t="str">
        <f t="shared" si="41"/>
        <v/>
      </c>
      <c r="Y229" s="6" t="str">
        <f t="shared" si="42"/>
        <v/>
      </c>
      <c r="Z229" s="54" t="str">
        <f t="shared" si="42"/>
        <v/>
      </c>
      <c r="AA229" s="54" t="str">
        <f t="shared" si="43"/>
        <v/>
      </c>
      <c r="AB229" s="54" t="str">
        <f t="shared" si="34"/>
        <v/>
      </c>
      <c r="AC229" s="7" t="str">
        <f t="shared" si="35"/>
        <v/>
      </c>
    </row>
    <row r="230" spans="1:29" x14ac:dyDescent="0.25">
      <c r="A230" s="2"/>
      <c r="B230" s="13"/>
      <c r="C230" s="123"/>
      <c r="D230" s="124"/>
      <c r="E230" s="125"/>
      <c r="F230" s="126"/>
      <c r="G230" s="2"/>
      <c r="H230" s="146" t="str">
        <f>IF($R230="", "", IFERROR(INDEX('Time &amp; Efficiency'!$CJ$9:$CJ$1470, MATCH(CONCATENATE($R230, " - ", 'Time &amp; Efficiency'!CQ$8), 'Time &amp; Efficiency'!CS$9:CS$1470, 0)), $O$7))</f>
        <v/>
      </c>
      <c r="I230" s="147" t="str">
        <f>IF($R230="", "", IFERROR(INDEX('Time &amp; Efficiency'!$CJ$9:$CJ$1470, MATCH(CONCATENATE($R230, " - ", 'Time &amp; Efficiency'!CR$8), 'Time &amp; Efficiency'!CT$9:CT$1470, 0)), $O$7))</f>
        <v/>
      </c>
      <c r="J230" s="2"/>
      <c r="M230" s="17" t="str">
        <f t="shared" si="36"/>
        <v/>
      </c>
      <c r="O230" s="118" t="str">
        <f t="shared" si="37"/>
        <v/>
      </c>
      <c r="Q230" s="131" t="str">
        <f t="shared" si="38"/>
        <v/>
      </c>
      <c r="R230" s="134" t="str">
        <f t="shared" si="39"/>
        <v/>
      </c>
      <c r="T230" s="17">
        <v>220</v>
      </c>
      <c r="U230" s="131" t="str">
        <f t="shared" si="40"/>
        <v/>
      </c>
      <c r="W230" s="137" t="str">
        <f t="shared" si="41"/>
        <v/>
      </c>
      <c r="Y230" s="6" t="str">
        <f t="shared" si="42"/>
        <v/>
      </c>
      <c r="Z230" s="54" t="str">
        <f t="shared" si="42"/>
        <v/>
      </c>
      <c r="AA230" s="54" t="str">
        <f t="shared" si="43"/>
        <v/>
      </c>
      <c r="AB230" s="54" t="str">
        <f t="shared" si="34"/>
        <v/>
      </c>
      <c r="AC230" s="7" t="str">
        <f t="shared" si="35"/>
        <v/>
      </c>
    </row>
    <row r="231" spans="1:29" x14ac:dyDescent="0.25">
      <c r="A231" s="2"/>
      <c r="B231" s="13"/>
      <c r="C231" s="123"/>
      <c r="D231" s="124"/>
      <c r="E231" s="125"/>
      <c r="F231" s="126"/>
      <c r="G231" s="2"/>
      <c r="H231" s="146" t="str">
        <f>IF($R231="", "", IFERROR(INDEX('Time &amp; Efficiency'!$CJ$9:$CJ$1470, MATCH(CONCATENATE($R231, " - ", 'Time &amp; Efficiency'!CQ$8), 'Time &amp; Efficiency'!CS$9:CS$1470, 0)), $O$7))</f>
        <v/>
      </c>
      <c r="I231" s="147" t="str">
        <f>IF($R231="", "", IFERROR(INDEX('Time &amp; Efficiency'!$CJ$9:$CJ$1470, MATCH(CONCATENATE($R231, " - ", 'Time &amp; Efficiency'!CR$8), 'Time &amp; Efficiency'!CT$9:CT$1470, 0)), $O$7))</f>
        <v/>
      </c>
      <c r="J231" s="2"/>
      <c r="M231" s="17" t="str">
        <f t="shared" si="36"/>
        <v/>
      </c>
      <c r="O231" s="118" t="str">
        <f t="shared" si="37"/>
        <v/>
      </c>
      <c r="Q231" s="131" t="str">
        <f t="shared" si="38"/>
        <v/>
      </c>
      <c r="R231" s="134" t="str">
        <f t="shared" si="39"/>
        <v/>
      </c>
      <c r="T231" s="17">
        <v>221</v>
      </c>
      <c r="U231" s="131" t="str">
        <f t="shared" si="40"/>
        <v/>
      </c>
      <c r="W231" s="137" t="str">
        <f t="shared" si="41"/>
        <v/>
      </c>
      <c r="Y231" s="6" t="str">
        <f t="shared" si="42"/>
        <v/>
      </c>
      <c r="Z231" s="54" t="str">
        <f t="shared" si="42"/>
        <v/>
      </c>
      <c r="AA231" s="54" t="str">
        <f t="shared" si="43"/>
        <v/>
      </c>
      <c r="AB231" s="54" t="str">
        <f t="shared" si="34"/>
        <v/>
      </c>
      <c r="AC231" s="7" t="str">
        <f t="shared" si="35"/>
        <v/>
      </c>
    </row>
    <row r="232" spans="1:29" x14ac:dyDescent="0.25">
      <c r="A232" s="2"/>
      <c r="B232" s="13"/>
      <c r="C232" s="123"/>
      <c r="D232" s="124"/>
      <c r="E232" s="125"/>
      <c r="F232" s="126"/>
      <c r="G232" s="2"/>
      <c r="H232" s="146" t="str">
        <f>IF($R232="", "", IFERROR(INDEX('Time &amp; Efficiency'!$CJ$9:$CJ$1470, MATCH(CONCATENATE($R232, " - ", 'Time &amp; Efficiency'!CQ$8), 'Time &amp; Efficiency'!CS$9:CS$1470, 0)), $O$7))</f>
        <v/>
      </c>
      <c r="I232" s="147" t="str">
        <f>IF($R232="", "", IFERROR(INDEX('Time &amp; Efficiency'!$CJ$9:$CJ$1470, MATCH(CONCATENATE($R232, " - ", 'Time &amp; Efficiency'!CR$8), 'Time &amp; Efficiency'!CT$9:CT$1470, 0)), $O$7))</f>
        <v/>
      </c>
      <c r="J232" s="2"/>
      <c r="M232" s="17" t="str">
        <f t="shared" si="36"/>
        <v/>
      </c>
      <c r="O232" s="118" t="str">
        <f t="shared" si="37"/>
        <v/>
      </c>
      <c r="Q232" s="131" t="str">
        <f t="shared" si="38"/>
        <v/>
      </c>
      <c r="R232" s="134" t="str">
        <f t="shared" si="39"/>
        <v/>
      </c>
      <c r="T232" s="17">
        <v>222</v>
      </c>
      <c r="U232" s="131" t="str">
        <f t="shared" si="40"/>
        <v/>
      </c>
      <c r="W232" s="137" t="str">
        <f t="shared" si="41"/>
        <v/>
      </c>
      <c r="Y232" s="6" t="str">
        <f t="shared" si="42"/>
        <v/>
      </c>
      <c r="Z232" s="54" t="str">
        <f t="shared" si="42"/>
        <v/>
      </c>
      <c r="AA232" s="54" t="str">
        <f t="shared" si="43"/>
        <v/>
      </c>
      <c r="AB232" s="54" t="str">
        <f t="shared" si="34"/>
        <v/>
      </c>
      <c r="AC232" s="7" t="str">
        <f t="shared" si="35"/>
        <v/>
      </c>
    </row>
    <row r="233" spans="1:29" x14ac:dyDescent="0.25">
      <c r="A233" s="2"/>
      <c r="B233" s="13"/>
      <c r="C233" s="123"/>
      <c r="D233" s="124"/>
      <c r="E233" s="125"/>
      <c r="F233" s="126"/>
      <c r="G233" s="2"/>
      <c r="H233" s="146" t="str">
        <f>IF($R233="", "", IFERROR(INDEX('Time &amp; Efficiency'!$CJ$9:$CJ$1470, MATCH(CONCATENATE($R233, " - ", 'Time &amp; Efficiency'!CQ$8), 'Time &amp; Efficiency'!CS$9:CS$1470, 0)), $O$7))</f>
        <v/>
      </c>
      <c r="I233" s="147" t="str">
        <f>IF($R233="", "", IFERROR(INDEX('Time &amp; Efficiency'!$CJ$9:$CJ$1470, MATCH(CONCATENATE($R233, " - ", 'Time &amp; Efficiency'!CR$8), 'Time &amp; Efficiency'!CT$9:CT$1470, 0)), $O$7))</f>
        <v/>
      </c>
      <c r="J233" s="2"/>
      <c r="M233" s="17" t="str">
        <f t="shared" si="36"/>
        <v/>
      </c>
      <c r="O233" s="118" t="str">
        <f t="shared" si="37"/>
        <v/>
      </c>
      <c r="Q233" s="131" t="str">
        <f t="shared" si="38"/>
        <v/>
      </c>
      <c r="R233" s="134" t="str">
        <f t="shared" si="39"/>
        <v/>
      </c>
      <c r="T233" s="17">
        <v>223</v>
      </c>
      <c r="U233" s="131" t="str">
        <f t="shared" si="40"/>
        <v/>
      </c>
      <c r="W233" s="137" t="str">
        <f t="shared" si="41"/>
        <v/>
      </c>
      <c r="Y233" s="6" t="str">
        <f t="shared" si="42"/>
        <v/>
      </c>
      <c r="Z233" s="54" t="str">
        <f t="shared" si="42"/>
        <v/>
      </c>
      <c r="AA233" s="54" t="str">
        <f t="shared" si="43"/>
        <v/>
      </c>
      <c r="AB233" s="54" t="str">
        <f t="shared" si="34"/>
        <v/>
      </c>
      <c r="AC233" s="7" t="str">
        <f t="shared" si="35"/>
        <v/>
      </c>
    </row>
    <row r="234" spans="1:29" x14ac:dyDescent="0.25">
      <c r="A234" s="2"/>
      <c r="B234" s="13"/>
      <c r="C234" s="123"/>
      <c r="D234" s="124"/>
      <c r="E234" s="125"/>
      <c r="F234" s="126"/>
      <c r="G234" s="2"/>
      <c r="H234" s="146" t="str">
        <f>IF($R234="", "", IFERROR(INDEX('Time &amp; Efficiency'!$CJ$9:$CJ$1470, MATCH(CONCATENATE($R234, " - ", 'Time &amp; Efficiency'!CQ$8), 'Time &amp; Efficiency'!CS$9:CS$1470, 0)), $O$7))</f>
        <v/>
      </c>
      <c r="I234" s="147" t="str">
        <f>IF($R234="", "", IFERROR(INDEX('Time &amp; Efficiency'!$CJ$9:$CJ$1470, MATCH(CONCATENATE($R234, " - ", 'Time &amp; Efficiency'!CR$8), 'Time &amp; Efficiency'!CT$9:CT$1470, 0)), $O$7))</f>
        <v/>
      </c>
      <c r="J234" s="2"/>
      <c r="M234" s="17" t="str">
        <f t="shared" si="36"/>
        <v/>
      </c>
      <c r="O234" s="118" t="str">
        <f t="shared" si="37"/>
        <v/>
      </c>
      <c r="Q234" s="131" t="str">
        <f t="shared" si="38"/>
        <v/>
      </c>
      <c r="R234" s="134" t="str">
        <f t="shared" si="39"/>
        <v/>
      </c>
      <c r="T234" s="17">
        <v>224</v>
      </c>
      <c r="U234" s="131" t="str">
        <f t="shared" si="40"/>
        <v/>
      </c>
      <c r="W234" s="137" t="str">
        <f t="shared" si="41"/>
        <v/>
      </c>
      <c r="Y234" s="6" t="str">
        <f t="shared" si="42"/>
        <v/>
      </c>
      <c r="Z234" s="54" t="str">
        <f t="shared" si="42"/>
        <v/>
      </c>
      <c r="AA234" s="54" t="str">
        <f t="shared" si="43"/>
        <v/>
      </c>
      <c r="AB234" s="54" t="str">
        <f t="shared" si="34"/>
        <v/>
      </c>
      <c r="AC234" s="7" t="str">
        <f t="shared" si="35"/>
        <v/>
      </c>
    </row>
    <row r="235" spans="1:29" x14ac:dyDescent="0.25">
      <c r="A235" s="2"/>
      <c r="B235" s="13"/>
      <c r="C235" s="123"/>
      <c r="D235" s="124"/>
      <c r="E235" s="125"/>
      <c r="F235" s="126"/>
      <c r="G235" s="2"/>
      <c r="H235" s="146" t="str">
        <f>IF($R235="", "", IFERROR(INDEX('Time &amp; Efficiency'!$CJ$9:$CJ$1470, MATCH(CONCATENATE($R235, " - ", 'Time &amp; Efficiency'!CQ$8), 'Time &amp; Efficiency'!CS$9:CS$1470, 0)), $O$7))</f>
        <v/>
      </c>
      <c r="I235" s="147" t="str">
        <f>IF($R235="", "", IFERROR(INDEX('Time &amp; Efficiency'!$CJ$9:$CJ$1470, MATCH(CONCATENATE($R235, " - ", 'Time &amp; Efficiency'!CR$8), 'Time &amp; Efficiency'!CT$9:CT$1470, 0)), $O$7))</f>
        <v/>
      </c>
      <c r="J235" s="2"/>
      <c r="M235" s="17" t="str">
        <f t="shared" si="36"/>
        <v/>
      </c>
      <c r="O235" s="118" t="str">
        <f t="shared" si="37"/>
        <v/>
      </c>
      <c r="Q235" s="131" t="str">
        <f t="shared" si="38"/>
        <v/>
      </c>
      <c r="R235" s="134" t="str">
        <f t="shared" si="39"/>
        <v/>
      </c>
      <c r="T235" s="17">
        <v>225</v>
      </c>
      <c r="U235" s="131" t="str">
        <f t="shared" si="40"/>
        <v/>
      </c>
      <c r="W235" s="137" t="str">
        <f t="shared" si="41"/>
        <v/>
      </c>
      <c r="Y235" s="6" t="str">
        <f t="shared" si="42"/>
        <v/>
      </c>
      <c r="Z235" s="54" t="str">
        <f t="shared" si="42"/>
        <v/>
      </c>
      <c r="AA235" s="54" t="str">
        <f t="shared" si="43"/>
        <v/>
      </c>
      <c r="AB235" s="54" t="str">
        <f t="shared" si="34"/>
        <v/>
      </c>
      <c r="AC235" s="7" t="str">
        <f t="shared" si="35"/>
        <v/>
      </c>
    </row>
    <row r="236" spans="1:29" x14ac:dyDescent="0.25">
      <c r="A236" s="2"/>
      <c r="B236" s="13"/>
      <c r="C236" s="123"/>
      <c r="D236" s="124"/>
      <c r="E236" s="125"/>
      <c r="F236" s="126"/>
      <c r="G236" s="2"/>
      <c r="H236" s="146" t="str">
        <f>IF($R236="", "", IFERROR(INDEX('Time &amp; Efficiency'!$CJ$9:$CJ$1470, MATCH(CONCATENATE($R236, " - ", 'Time &amp; Efficiency'!CQ$8), 'Time &amp; Efficiency'!CS$9:CS$1470, 0)), $O$7))</f>
        <v/>
      </c>
      <c r="I236" s="147" t="str">
        <f>IF($R236="", "", IFERROR(INDEX('Time &amp; Efficiency'!$CJ$9:$CJ$1470, MATCH(CONCATENATE($R236, " - ", 'Time &amp; Efficiency'!CR$8), 'Time &amp; Efficiency'!CT$9:CT$1470, 0)), $O$7))</f>
        <v/>
      </c>
      <c r="J236" s="2"/>
      <c r="M236" s="17" t="str">
        <f t="shared" si="36"/>
        <v/>
      </c>
      <c r="O236" s="118" t="str">
        <f t="shared" si="37"/>
        <v/>
      </c>
      <c r="Q236" s="131" t="str">
        <f t="shared" si="38"/>
        <v/>
      </c>
      <c r="R236" s="134" t="str">
        <f t="shared" si="39"/>
        <v/>
      </c>
      <c r="T236" s="17">
        <v>226</v>
      </c>
      <c r="U236" s="131" t="str">
        <f t="shared" si="40"/>
        <v/>
      </c>
      <c r="W236" s="137" t="str">
        <f t="shared" si="41"/>
        <v/>
      </c>
      <c r="Y236" s="6" t="str">
        <f t="shared" si="42"/>
        <v/>
      </c>
      <c r="Z236" s="54" t="str">
        <f t="shared" si="42"/>
        <v/>
      </c>
      <c r="AA236" s="54" t="str">
        <f t="shared" si="43"/>
        <v/>
      </c>
      <c r="AB236" s="54" t="str">
        <f t="shared" si="34"/>
        <v/>
      </c>
      <c r="AC236" s="7" t="str">
        <f t="shared" si="35"/>
        <v/>
      </c>
    </row>
    <row r="237" spans="1:29" x14ac:dyDescent="0.25">
      <c r="A237" s="2"/>
      <c r="B237" s="13"/>
      <c r="C237" s="123"/>
      <c r="D237" s="124"/>
      <c r="E237" s="125"/>
      <c r="F237" s="126"/>
      <c r="G237" s="2"/>
      <c r="H237" s="146" t="str">
        <f>IF($R237="", "", IFERROR(INDEX('Time &amp; Efficiency'!$CJ$9:$CJ$1470, MATCH(CONCATENATE($R237, " - ", 'Time &amp; Efficiency'!CQ$8), 'Time &amp; Efficiency'!CS$9:CS$1470, 0)), $O$7))</f>
        <v/>
      </c>
      <c r="I237" s="147" t="str">
        <f>IF($R237="", "", IFERROR(INDEX('Time &amp; Efficiency'!$CJ$9:$CJ$1470, MATCH(CONCATENATE($R237, " - ", 'Time &amp; Efficiency'!CR$8), 'Time &amp; Efficiency'!CT$9:CT$1470, 0)), $O$7))</f>
        <v/>
      </c>
      <c r="J237" s="2"/>
      <c r="M237" s="17" t="str">
        <f t="shared" si="36"/>
        <v/>
      </c>
      <c r="O237" s="118" t="str">
        <f t="shared" si="37"/>
        <v/>
      </c>
      <c r="Q237" s="131" t="str">
        <f t="shared" si="38"/>
        <v/>
      </c>
      <c r="R237" s="134" t="str">
        <f t="shared" si="39"/>
        <v/>
      </c>
      <c r="T237" s="17">
        <v>227</v>
      </c>
      <c r="U237" s="131" t="str">
        <f t="shared" si="40"/>
        <v/>
      </c>
      <c r="W237" s="137" t="str">
        <f t="shared" si="41"/>
        <v/>
      </c>
      <c r="Y237" s="6" t="str">
        <f t="shared" si="42"/>
        <v/>
      </c>
      <c r="Z237" s="54" t="str">
        <f t="shared" si="42"/>
        <v/>
      </c>
      <c r="AA237" s="54" t="str">
        <f t="shared" si="43"/>
        <v/>
      </c>
      <c r="AB237" s="54" t="str">
        <f t="shared" si="34"/>
        <v/>
      </c>
      <c r="AC237" s="7" t="str">
        <f t="shared" si="35"/>
        <v/>
      </c>
    </row>
    <row r="238" spans="1:29" x14ac:dyDescent="0.25">
      <c r="A238" s="2"/>
      <c r="B238" s="13"/>
      <c r="C238" s="123"/>
      <c r="D238" s="124"/>
      <c r="E238" s="125"/>
      <c r="F238" s="126"/>
      <c r="G238" s="2"/>
      <c r="H238" s="146" t="str">
        <f>IF($R238="", "", IFERROR(INDEX('Time &amp; Efficiency'!$CJ$9:$CJ$1470, MATCH(CONCATENATE($R238, " - ", 'Time &amp; Efficiency'!CQ$8), 'Time &amp; Efficiency'!CS$9:CS$1470, 0)), $O$7))</f>
        <v/>
      </c>
      <c r="I238" s="147" t="str">
        <f>IF($R238="", "", IFERROR(INDEX('Time &amp; Efficiency'!$CJ$9:$CJ$1470, MATCH(CONCATENATE($R238, " - ", 'Time &amp; Efficiency'!CR$8), 'Time &amp; Efficiency'!CT$9:CT$1470, 0)), $O$7))</f>
        <v/>
      </c>
      <c r="J238" s="2"/>
      <c r="M238" s="17" t="str">
        <f t="shared" si="36"/>
        <v/>
      </c>
      <c r="O238" s="118" t="str">
        <f t="shared" si="37"/>
        <v/>
      </c>
      <c r="Q238" s="131" t="str">
        <f t="shared" si="38"/>
        <v/>
      </c>
      <c r="R238" s="134" t="str">
        <f t="shared" si="39"/>
        <v/>
      </c>
      <c r="T238" s="17">
        <v>228</v>
      </c>
      <c r="U238" s="131" t="str">
        <f t="shared" si="40"/>
        <v/>
      </c>
      <c r="W238" s="137" t="str">
        <f t="shared" si="41"/>
        <v/>
      </c>
      <c r="Y238" s="6" t="str">
        <f t="shared" si="42"/>
        <v/>
      </c>
      <c r="Z238" s="54" t="str">
        <f t="shared" si="42"/>
        <v/>
      </c>
      <c r="AA238" s="54" t="str">
        <f t="shared" si="43"/>
        <v/>
      </c>
      <c r="AB238" s="54" t="str">
        <f t="shared" si="34"/>
        <v/>
      </c>
      <c r="AC238" s="7" t="str">
        <f t="shared" si="35"/>
        <v/>
      </c>
    </row>
    <row r="239" spans="1:29" x14ac:dyDescent="0.25">
      <c r="A239" s="2"/>
      <c r="B239" s="13"/>
      <c r="C239" s="123"/>
      <c r="D239" s="124"/>
      <c r="E239" s="125"/>
      <c r="F239" s="126"/>
      <c r="G239" s="2"/>
      <c r="H239" s="146" t="str">
        <f>IF($R239="", "", IFERROR(INDEX('Time &amp; Efficiency'!$CJ$9:$CJ$1470, MATCH(CONCATENATE($R239, " - ", 'Time &amp; Efficiency'!CQ$8), 'Time &amp; Efficiency'!CS$9:CS$1470, 0)), $O$7))</f>
        <v/>
      </c>
      <c r="I239" s="147" t="str">
        <f>IF($R239="", "", IFERROR(INDEX('Time &amp; Efficiency'!$CJ$9:$CJ$1470, MATCH(CONCATENATE($R239, " - ", 'Time &amp; Efficiency'!CR$8), 'Time &amp; Efficiency'!CT$9:CT$1470, 0)), $O$7))</f>
        <v/>
      </c>
      <c r="J239" s="2"/>
      <c r="M239" s="17" t="str">
        <f t="shared" si="36"/>
        <v/>
      </c>
      <c r="O239" s="118" t="str">
        <f t="shared" si="37"/>
        <v/>
      </c>
      <c r="Q239" s="131" t="str">
        <f t="shared" si="38"/>
        <v/>
      </c>
      <c r="R239" s="134" t="str">
        <f t="shared" si="39"/>
        <v/>
      </c>
      <c r="T239" s="17">
        <v>229</v>
      </c>
      <c r="U239" s="131" t="str">
        <f t="shared" si="40"/>
        <v/>
      </c>
      <c r="W239" s="137" t="str">
        <f t="shared" si="41"/>
        <v/>
      </c>
      <c r="Y239" s="6" t="str">
        <f t="shared" si="42"/>
        <v/>
      </c>
      <c r="Z239" s="54" t="str">
        <f t="shared" si="42"/>
        <v/>
      </c>
      <c r="AA239" s="54" t="str">
        <f t="shared" si="43"/>
        <v/>
      </c>
      <c r="AB239" s="54" t="str">
        <f t="shared" si="34"/>
        <v/>
      </c>
      <c r="AC239" s="7" t="str">
        <f t="shared" si="35"/>
        <v/>
      </c>
    </row>
    <row r="240" spans="1:29" x14ac:dyDescent="0.25">
      <c r="A240" s="2"/>
      <c r="B240" s="13"/>
      <c r="C240" s="123"/>
      <c r="D240" s="124"/>
      <c r="E240" s="125"/>
      <c r="F240" s="126"/>
      <c r="G240" s="2"/>
      <c r="H240" s="146" t="str">
        <f>IF($R240="", "", IFERROR(INDEX('Time &amp; Efficiency'!$CJ$9:$CJ$1470, MATCH(CONCATENATE($R240, " - ", 'Time &amp; Efficiency'!CQ$8), 'Time &amp; Efficiency'!CS$9:CS$1470, 0)), $O$7))</f>
        <v/>
      </c>
      <c r="I240" s="147" t="str">
        <f>IF($R240="", "", IFERROR(INDEX('Time &amp; Efficiency'!$CJ$9:$CJ$1470, MATCH(CONCATENATE($R240, " - ", 'Time &amp; Efficiency'!CR$8), 'Time &amp; Efficiency'!CT$9:CT$1470, 0)), $O$7))</f>
        <v/>
      </c>
      <c r="J240" s="2"/>
      <c r="M240" s="17" t="str">
        <f t="shared" si="36"/>
        <v/>
      </c>
      <c r="O240" s="118" t="str">
        <f t="shared" si="37"/>
        <v/>
      </c>
      <c r="Q240" s="131" t="str">
        <f t="shared" si="38"/>
        <v/>
      </c>
      <c r="R240" s="134" t="str">
        <f t="shared" si="39"/>
        <v/>
      </c>
      <c r="T240" s="17">
        <v>230</v>
      </c>
      <c r="U240" s="131" t="str">
        <f t="shared" si="40"/>
        <v/>
      </c>
      <c r="W240" s="137" t="str">
        <f t="shared" si="41"/>
        <v/>
      </c>
      <c r="Y240" s="6" t="str">
        <f t="shared" si="42"/>
        <v/>
      </c>
      <c r="Z240" s="54" t="str">
        <f t="shared" si="42"/>
        <v/>
      </c>
      <c r="AA240" s="54" t="str">
        <f t="shared" si="43"/>
        <v/>
      </c>
      <c r="AB240" s="54" t="str">
        <f t="shared" si="34"/>
        <v/>
      </c>
      <c r="AC240" s="7" t="str">
        <f t="shared" si="35"/>
        <v/>
      </c>
    </row>
    <row r="241" spans="1:29" x14ac:dyDescent="0.25">
      <c r="A241" s="2"/>
      <c r="B241" s="13"/>
      <c r="C241" s="123"/>
      <c r="D241" s="124"/>
      <c r="E241" s="125"/>
      <c r="F241" s="126"/>
      <c r="G241" s="2"/>
      <c r="H241" s="146" t="str">
        <f>IF($R241="", "", IFERROR(INDEX('Time &amp; Efficiency'!$CJ$9:$CJ$1470, MATCH(CONCATENATE($R241, " - ", 'Time &amp; Efficiency'!CQ$8), 'Time &amp; Efficiency'!CS$9:CS$1470, 0)), $O$7))</f>
        <v/>
      </c>
      <c r="I241" s="147" t="str">
        <f>IF($R241="", "", IFERROR(INDEX('Time &amp; Efficiency'!$CJ$9:$CJ$1470, MATCH(CONCATENATE($R241, " - ", 'Time &amp; Efficiency'!CR$8), 'Time &amp; Efficiency'!CT$9:CT$1470, 0)), $O$7))</f>
        <v/>
      </c>
      <c r="J241" s="2"/>
      <c r="M241" s="17" t="str">
        <f t="shared" si="36"/>
        <v/>
      </c>
      <c r="O241" s="118" t="str">
        <f t="shared" si="37"/>
        <v/>
      </c>
      <c r="Q241" s="131" t="str">
        <f t="shared" si="38"/>
        <v/>
      </c>
      <c r="R241" s="134" t="str">
        <f t="shared" si="39"/>
        <v/>
      </c>
      <c r="T241" s="17">
        <v>231</v>
      </c>
      <c r="U241" s="131" t="str">
        <f t="shared" si="40"/>
        <v/>
      </c>
      <c r="W241" s="137" t="str">
        <f t="shared" si="41"/>
        <v/>
      </c>
      <c r="Y241" s="6" t="str">
        <f t="shared" si="42"/>
        <v/>
      </c>
      <c r="Z241" s="54" t="str">
        <f t="shared" si="42"/>
        <v/>
      </c>
      <c r="AA241" s="54" t="str">
        <f t="shared" si="43"/>
        <v/>
      </c>
      <c r="AB241" s="54" t="str">
        <f t="shared" si="34"/>
        <v/>
      </c>
      <c r="AC241" s="7" t="str">
        <f t="shared" si="35"/>
        <v/>
      </c>
    </row>
    <row r="242" spans="1:29" x14ac:dyDescent="0.25">
      <c r="A242" s="2"/>
      <c r="B242" s="13"/>
      <c r="C242" s="123"/>
      <c r="D242" s="124"/>
      <c r="E242" s="125"/>
      <c r="F242" s="126"/>
      <c r="G242" s="2"/>
      <c r="H242" s="146" t="str">
        <f>IF($R242="", "", IFERROR(INDEX('Time &amp; Efficiency'!$CJ$9:$CJ$1470, MATCH(CONCATENATE($R242, " - ", 'Time &amp; Efficiency'!CQ$8), 'Time &amp; Efficiency'!CS$9:CS$1470, 0)), $O$7))</f>
        <v/>
      </c>
      <c r="I242" s="147" t="str">
        <f>IF($R242="", "", IFERROR(INDEX('Time &amp; Efficiency'!$CJ$9:$CJ$1470, MATCH(CONCATENATE($R242, " - ", 'Time &amp; Efficiency'!CR$8), 'Time &amp; Efficiency'!CT$9:CT$1470, 0)), $O$7))</f>
        <v/>
      </c>
      <c r="J242" s="2"/>
      <c r="M242" s="17" t="str">
        <f t="shared" si="36"/>
        <v/>
      </c>
      <c r="O242" s="118" t="str">
        <f t="shared" si="37"/>
        <v/>
      </c>
      <c r="Q242" s="131" t="str">
        <f t="shared" si="38"/>
        <v/>
      </c>
      <c r="R242" s="134" t="str">
        <f t="shared" si="39"/>
        <v/>
      </c>
      <c r="T242" s="17">
        <v>232</v>
      </c>
      <c r="U242" s="131" t="str">
        <f t="shared" si="40"/>
        <v/>
      </c>
      <c r="W242" s="137" t="str">
        <f t="shared" si="41"/>
        <v/>
      </c>
      <c r="Y242" s="6" t="str">
        <f t="shared" si="42"/>
        <v/>
      </c>
      <c r="Z242" s="54" t="str">
        <f t="shared" si="42"/>
        <v/>
      </c>
      <c r="AA242" s="54" t="str">
        <f t="shared" si="43"/>
        <v/>
      </c>
      <c r="AB242" s="54" t="str">
        <f t="shared" si="34"/>
        <v/>
      </c>
      <c r="AC242" s="7" t="str">
        <f t="shared" si="35"/>
        <v/>
      </c>
    </row>
    <row r="243" spans="1:29" x14ac:dyDescent="0.25">
      <c r="A243" s="2"/>
      <c r="B243" s="13"/>
      <c r="C243" s="123"/>
      <c r="D243" s="124"/>
      <c r="E243" s="125"/>
      <c r="F243" s="126"/>
      <c r="G243" s="2"/>
      <c r="H243" s="146" t="str">
        <f>IF($R243="", "", IFERROR(INDEX('Time &amp; Efficiency'!$CJ$9:$CJ$1470, MATCH(CONCATENATE($R243, " - ", 'Time &amp; Efficiency'!CQ$8), 'Time &amp; Efficiency'!CS$9:CS$1470, 0)), $O$7))</f>
        <v/>
      </c>
      <c r="I243" s="147" t="str">
        <f>IF($R243="", "", IFERROR(INDEX('Time &amp; Efficiency'!$CJ$9:$CJ$1470, MATCH(CONCATENATE($R243, " - ", 'Time &amp; Efficiency'!CR$8), 'Time &amp; Efficiency'!CT$9:CT$1470, 0)), $O$7))</f>
        <v/>
      </c>
      <c r="J243" s="2"/>
      <c r="M243" s="17" t="str">
        <f t="shared" si="36"/>
        <v/>
      </c>
      <c r="O243" s="118" t="str">
        <f t="shared" si="37"/>
        <v/>
      </c>
      <c r="Q243" s="131" t="str">
        <f t="shared" si="38"/>
        <v/>
      </c>
      <c r="R243" s="134" t="str">
        <f t="shared" si="39"/>
        <v/>
      </c>
      <c r="T243" s="17">
        <v>233</v>
      </c>
      <c r="U243" s="131" t="str">
        <f t="shared" si="40"/>
        <v/>
      </c>
      <c r="W243" s="137" t="str">
        <f t="shared" si="41"/>
        <v/>
      </c>
      <c r="Y243" s="6" t="str">
        <f t="shared" si="42"/>
        <v/>
      </c>
      <c r="Z243" s="54" t="str">
        <f t="shared" si="42"/>
        <v/>
      </c>
      <c r="AA243" s="54" t="str">
        <f t="shared" si="43"/>
        <v/>
      </c>
      <c r="AB243" s="54" t="str">
        <f t="shared" si="34"/>
        <v/>
      </c>
      <c r="AC243" s="7" t="str">
        <f t="shared" si="35"/>
        <v/>
      </c>
    </row>
    <row r="244" spans="1:29" x14ac:dyDescent="0.25">
      <c r="A244" s="2"/>
      <c r="B244" s="13"/>
      <c r="C244" s="123"/>
      <c r="D244" s="124"/>
      <c r="E244" s="125"/>
      <c r="F244" s="126"/>
      <c r="G244" s="2"/>
      <c r="H244" s="146" t="str">
        <f>IF($R244="", "", IFERROR(INDEX('Time &amp; Efficiency'!$CJ$9:$CJ$1470, MATCH(CONCATENATE($R244, " - ", 'Time &amp; Efficiency'!CQ$8), 'Time &amp; Efficiency'!CS$9:CS$1470, 0)), $O$7))</f>
        <v/>
      </c>
      <c r="I244" s="147" t="str">
        <f>IF($R244="", "", IFERROR(INDEX('Time &amp; Efficiency'!$CJ$9:$CJ$1470, MATCH(CONCATENATE($R244, " - ", 'Time &amp; Efficiency'!CR$8), 'Time &amp; Efficiency'!CT$9:CT$1470, 0)), $O$7))</f>
        <v/>
      </c>
      <c r="J244" s="2"/>
      <c r="M244" s="17" t="str">
        <f t="shared" si="36"/>
        <v/>
      </c>
      <c r="O244" s="118" t="str">
        <f t="shared" si="37"/>
        <v/>
      </c>
      <c r="Q244" s="131" t="str">
        <f t="shared" si="38"/>
        <v/>
      </c>
      <c r="R244" s="134" t="str">
        <f t="shared" si="39"/>
        <v/>
      </c>
      <c r="T244" s="17">
        <v>234</v>
      </c>
      <c r="U244" s="131" t="str">
        <f t="shared" si="40"/>
        <v/>
      </c>
      <c r="W244" s="137" t="str">
        <f t="shared" si="41"/>
        <v/>
      </c>
      <c r="Y244" s="6" t="str">
        <f t="shared" si="42"/>
        <v/>
      </c>
      <c r="Z244" s="54" t="str">
        <f t="shared" si="42"/>
        <v/>
      </c>
      <c r="AA244" s="54" t="str">
        <f t="shared" si="43"/>
        <v/>
      </c>
      <c r="AB244" s="54" t="str">
        <f t="shared" si="34"/>
        <v/>
      </c>
      <c r="AC244" s="7" t="str">
        <f t="shared" si="35"/>
        <v/>
      </c>
    </row>
    <row r="245" spans="1:29" x14ac:dyDescent="0.25">
      <c r="A245" s="2"/>
      <c r="B245" s="13"/>
      <c r="C245" s="123"/>
      <c r="D245" s="124"/>
      <c r="E245" s="125"/>
      <c r="F245" s="126"/>
      <c r="G245" s="2"/>
      <c r="H245" s="146" t="str">
        <f>IF($R245="", "", IFERROR(INDEX('Time &amp; Efficiency'!$CJ$9:$CJ$1470, MATCH(CONCATENATE($R245, " - ", 'Time &amp; Efficiency'!CQ$8), 'Time &amp; Efficiency'!CS$9:CS$1470, 0)), $O$7))</f>
        <v/>
      </c>
      <c r="I245" s="147" t="str">
        <f>IF($R245="", "", IFERROR(INDEX('Time &amp; Efficiency'!$CJ$9:$CJ$1470, MATCH(CONCATENATE($R245, " - ", 'Time &amp; Efficiency'!CR$8), 'Time &amp; Efficiency'!CT$9:CT$1470, 0)), $O$7))</f>
        <v/>
      </c>
      <c r="J245" s="2"/>
      <c r="M245" s="17" t="str">
        <f t="shared" si="36"/>
        <v/>
      </c>
      <c r="O245" s="118" t="str">
        <f t="shared" si="37"/>
        <v/>
      </c>
      <c r="Q245" s="131" t="str">
        <f t="shared" si="38"/>
        <v/>
      </c>
      <c r="R245" s="134" t="str">
        <f t="shared" si="39"/>
        <v/>
      </c>
      <c r="T245" s="17">
        <v>235</v>
      </c>
      <c r="U245" s="131" t="str">
        <f t="shared" si="40"/>
        <v/>
      </c>
      <c r="W245" s="137" t="str">
        <f t="shared" si="41"/>
        <v/>
      </c>
      <c r="Y245" s="6" t="str">
        <f t="shared" si="42"/>
        <v/>
      </c>
      <c r="Z245" s="54" t="str">
        <f t="shared" si="42"/>
        <v/>
      </c>
      <c r="AA245" s="54" t="str">
        <f t="shared" si="43"/>
        <v/>
      </c>
      <c r="AB245" s="54" t="str">
        <f t="shared" si="34"/>
        <v/>
      </c>
      <c r="AC245" s="7" t="str">
        <f t="shared" si="35"/>
        <v/>
      </c>
    </row>
    <row r="246" spans="1:29" x14ac:dyDescent="0.25">
      <c r="A246" s="2"/>
      <c r="B246" s="13"/>
      <c r="C246" s="123"/>
      <c r="D246" s="124"/>
      <c r="E246" s="125"/>
      <c r="F246" s="126"/>
      <c r="G246" s="2"/>
      <c r="H246" s="146" t="str">
        <f>IF($R246="", "", IFERROR(INDEX('Time &amp; Efficiency'!$CJ$9:$CJ$1470, MATCH(CONCATENATE($R246, " - ", 'Time &amp; Efficiency'!CQ$8), 'Time &amp; Efficiency'!CS$9:CS$1470, 0)), $O$7))</f>
        <v/>
      </c>
      <c r="I246" s="147" t="str">
        <f>IF($R246="", "", IFERROR(INDEX('Time &amp; Efficiency'!$CJ$9:$CJ$1470, MATCH(CONCATENATE($R246, " - ", 'Time &amp; Efficiency'!CR$8), 'Time &amp; Efficiency'!CT$9:CT$1470, 0)), $O$7))</f>
        <v/>
      </c>
      <c r="J246" s="2"/>
      <c r="M246" s="17" t="str">
        <f t="shared" si="36"/>
        <v/>
      </c>
      <c r="O246" s="118" t="str">
        <f t="shared" si="37"/>
        <v/>
      </c>
      <c r="Q246" s="131" t="str">
        <f t="shared" si="38"/>
        <v/>
      </c>
      <c r="R246" s="134" t="str">
        <f t="shared" si="39"/>
        <v/>
      </c>
      <c r="T246" s="17">
        <v>236</v>
      </c>
      <c r="U246" s="131" t="str">
        <f t="shared" si="40"/>
        <v/>
      </c>
      <c r="W246" s="137" t="str">
        <f t="shared" si="41"/>
        <v/>
      </c>
      <c r="Y246" s="6" t="str">
        <f t="shared" si="42"/>
        <v/>
      </c>
      <c r="Z246" s="54" t="str">
        <f t="shared" si="42"/>
        <v/>
      </c>
      <c r="AA246" s="54" t="str">
        <f t="shared" si="43"/>
        <v/>
      </c>
      <c r="AB246" s="54" t="str">
        <f t="shared" si="34"/>
        <v/>
      </c>
      <c r="AC246" s="7" t="str">
        <f t="shared" si="35"/>
        <v/>
      </c>
    </row>
    <row r="247" spans="1:29" x14ac:dyDescent="0.25">
      <c r="A247" s="2"/>
      <c r="B247" s="13"/>
      <c r="C247" s="123"/>
      <c r="D247" s="124"/>
      <c r="E247" s="125"/>
      <c r="F247" s="126"/>
      <c r="G247" s="2"/>
      <c r="H247" s="146" t="str">
        <f>IF($R247="", "", IFERROR(INDEX('Time &amp; Efficiency'!$CJ$9:$CJ$1470, MATCH(CONCATENATE($R247, " - ", 'Time &amp; Efficiency'!CQ$8), 'Time &amp; Efficiency'!CS$9:CS$1470, 0)), $O$7))</f>
        <v/>
      </c>
      <c r="I247" s="147" t="str">
        <f>IF($R247="", "", IFERROR(INDEX('Time &amp; Efficiency'!$CJ$9:$CJ$1470, MATCH(CONCATENATE($R247, " - ", 'Time &amp; Efficiency'!CR$8), 'Time &amp; Efficiency'!CT$9:CT$1470, 0)), $O$7))</f>
        <v/>
      </c>
      <c r="J247" s="2"/>
      <c r="M247" s="17" t="str">
        <f t="shared" si="36"/>
        <v/>
      </c>
      <c r="O247" s="118" t="str">
        <f t="shared" si="37"/>
        <v/>
      </c>
      <c r="Q247" s="131" t="str">
        <f t="shared" si="38"/>
        <v/>
      </c>
      <c r="R247" s="134" t="str">
        <f t="shared" si="39"/>
        <v/>
      </c>
      <c r="T247" s="17">
        <v>237</v>
      </c>
      <c r="U247" s="131" t="str">
        <f t="shared" si="40"/>
        <v/>
      </c>
      <c r="W247" s="137" t="str">
        <f t="shared" si="41"/>
        <v/>
      </c>
      <c r="Y247" s="6" t="str">
        <f t="shared" si="42"/>
        <v/>
      </c>
      <c r="Z247" s="54" t="str">
        <f t="shared" si="42"/>
        <v/>
      </c>
      <c r="AA247" s="54" t="str">
        <f t="shared" si="43"/>
        <v/>
      </c>
      <c r="AB247" s="54" t="str">
        <f t="shared" si="34"/>
        <v/>
      </c>
      <c r="AC247" s="7" t="str">
        <f t="shared" si="35"/>
        <v/>
      </c>
    </row>
    <row r="248" spans="1:29" x14ac:dyDescent="0.25">
      <c r="A248" s="2"/>
      <c r="B248" s="13"/>
      <c r="C248" s="123"/>
      <c r="D248" s="124"/>
      <c r="E248" s="125"/>
      <c r="F248" s="126"/>
      <c r="G248" s="2"/>
      <c r="H248" s="146" t="str">
        <f>IF($R248="", "", IFERROR(INDEX('Time &amp; Efficiency'!$CJ$9:$CJ$1470, MATCH(CONCATENATE($R248, " - ", 'Time &amp; Efficiency'!CQ$8), 'Time &amp; Efficiency'!CS$9:CS$1470, 0)), $O$7))</f>
        <v/>
      </c>
      <c r="I248" s="147" t="str">
        <f>IF($R248="", "", IFERROR(INDEX('Time &amp; Efficiency'!$CJ$9:$CJ$1470, MATCH(CONCATENATE($R248, " - ", 'Time &amp; Efficiency'!CR$8), 'Time &amp; Efficiency'!CT$9:CT$1470, 0)), $O$7))</f>
        <v/>
      </c>
      <c r="J248" s="2"/>
      <c r="M248" s="17" t="str">
        <f t="shared" si="36"/>
        <v/>
      </c>
      <c r="O248" s="118" t="str">
        <f t="shared" si="37"/>
        <v/>
      </c>
      <c r="Q248" s="131" t="str">
        <f t="shared" si="38"/>
        <v/>
      </c>
      <c r="R248" s="134" t="str">
        <f t="shared" si="39"/>
        <v/>
      </c>
      <c r="T248" s="17">
        <v>238</v>
      </c>
      <c r="U248" s="131" t="str">
        <f t="shared" si="40"/>
        <v/>
      </c>
      <c r="W248" s="137" t="str">
        <f t="shared" si="41"/>
        <v/>
      </c>
      <c r="Y248" s="6" t="str">
        <f t="shared" si="42"/>
        <v/>
      </c>
      <c r="Z248" s="54" t="str">
        <f t="shared" si="42"/>
        <v/>
      </c>
      <c r="AA248" s="54" t="str">
        <f t="shared" si="43"/>
        <v/>
      </c>
      <c r="AB248" s="54" t="str">
        <f t="shared" si="34"/>
        <v/>
      </c>
      <c r="AC248" s="7" t="str">
        <f t="shared" si="35"/>
        <v/>
      </c>
    </row>
    <row r="249" spans="1:29" x14ac:dyDescent="0.25">
      <c r="A249" s="2"/>
      <c r="B249" s="13"/>
      <c r="C249" s="123"/>
      <c r="D249" s="124"/>
      <c r="E249" s="125"/>
      <c r="F249" s="126"/>
      <c r="G249" s="2"/>
      <c r="H249" s="146" t="str">
        <f>IF($R249="", "", IFERROR(INDEX('Time &amp; Efficiency'!$CJ$9:$CJ$1470, MATCH(CONCATENATE($R249, " - ", 'Time &amp; Efficiency'!CQ$8), 'Time &amp; Efficiency'!CS$9:CS$1470, 0)), $O$7))</f>
        <v/>
      </c>
      <c r="I249" s="147" t="str">
        <f>IF($R249="", "", IFERROR(INDEX('Time &amp; Efficiency'!$CJ$9:$CJ$1470, MATCH(CONCATENATE($R249, " - ", 'Time &amp; Efficiency'!CR$8), 'Time &amp; Efficiency'!CT$9:CT$1470, 0)), $O$7))</f>
        <v/>
      </c>
      <c r="J249" s="2"/>
      <c r="M249" s="17" t="str">
        <f t="shared" si="36"/>
        <v/>
      </c>
      <c r="O249" s="118" t="str">
        <f t="shared" si="37"/>
        <v/>
      </c>
      <c r="Q249" s="131" t="str">
        <f t="shared" si="38"/>
        <v/>
      </c>
      <c r="R249" s="134" t="str">
        <f t="shared" si="39"/>
        <v/>
      </c>
      <c r="T249" s="17">
        <v>239</v>
      </c>
      <c r="U249" s="131" t="str">
        <f t="shared" si="40"/>
        <v/>
      </c>
      <c r="W249" s="137" t="str">
        <f t="shared" si="41"/>
        <v/>
      </c>
      <c r="Y249" s="6" t="str">
        <f t="shared" si="42"/>
        <v/>
      </c>
      <c r="Z249" s="54" t="str">
        <f t="shared" si="42"/>
        <v/>
      </c>
      <c r="AA249" s="54" t="str">
        <f t="shared" si="43"/>
        <v/>
      </c>
      <c r="AB249" s="54" t="str">
        <f t="shared" si="34"/>
        <v/>
      </c>
      <c r="AC249" s="7" t="str">
        <f t="shared" si="35"/>
        <v/>
      </c>
    </row>
    <row r="250" spans="1:29" x14ac:dyDescent="0.25">
      <c r="A250" s="2"/>
      <c r="B250" s="13"/>
      <c r="C250" s="123"/>
      <c r="D250" s="124"/>
      <c r="E250" s="125"/>
      <c r="F250" s="126"/>
      <c r="G250" s="2"/>
      <c r="H250" s="146" t="str">
        <f>IF($R250="", "", IFERROR(INDEX('Time &amp; Efficiency'!$CJ$9:$CJ$1470, MATCH(CONCATENATE($R250, " - ", 'Time &amp; Efficiency'!CQ$8), 'Time &amp; Efficiency'!CS$9:CS$1470, 0)), $O$7))</f>
        <v/>
      </c>
      <c r="I250" s="147" t="str">
        <f>IF($R250="", "", IFERROR(INDEX('Time &amp; Efficiency'!$CJ$9:$CJ$1470, MATCH(CONCATENATE($R250, " - ", 'Time &amp; Efficiency'!CR$8), 'Time &amp; Efficiency'!CT$9:CT$1470, 0)), $O$7))</f>
        <v/>
      </c>
      <c r="J250" s="2"/>
      <c r="M250" s="17" t="str">
        <f t="shared" si="36"/>
        <v/>
      </c>
      <c r="O250" s="118" t="str">
        <f t="shared" si="37"/>
        <v/>
      </c>
      <c r="Q250" s="131" t="str">
        <f t="shared" si="38"/>
        <v/>
      </c>
      <c r="R250" s="134" t="str">
        <f t="shared" si="39"/>
        <v/>
      </c>
      <c r="T250" s="17">
        <v>240</v>
      </c>
      <c r="U250" s="131" t="str">
        <f t="shared" si="40"/>
        <v/>
      </c>
      <c r="W250" s="137" t="str">
        <f t="shared" si="41"/>
        <v/>
      </c>
      <c r="Y250" s="6" t="str">
        <f t="shared" si="42"/>
        <v/>
      </c>
      <c r="Z250" s="54" t="str">
        <f t="shared" si="42"/>
        <v/>
      </c>
      <c r="AA250" s="54" t="str">
        <f t="shared" si="43"/>
        <v/>
      </c>
      <c r="AB250" s="54" t="str">
        <f t="shared" si="34"/>
        <v/>
      </c>
      <c r="AC250" s="7" t="str">
        <f t="shared" si="35"/>
        <v/>
      </c>
    </row>
    <row r="251" spans="1:29" x14ac:dyDescent="0.25">
      <c r="A251" s="2"/>
      <c r="B251" s="13"/>
      <c r="C251" s="123"/>
      <c r="D251" s="124"/>
      <c r="E251" s="125"/>
      <c r="F251" s="126"/>
      <c r="G251" s="2"/>
      <c r="H251" s="146" t="str">
        <f>IF($R251="", "", IFERROR(INDEX('Time &amp; Efficiency'!$CJ$9:$CJ$1470, MATCH(CONCATENATE($R251, " - ", 'Time &amp; Efficiency'!CQ$8), 'Time &amp; Efficiency'!CS$9:CS$1470, 0)), $O$7))</f>
        <v/>
      </c>
      <c r="I251" s="147" t="str">
        <f>IF($R251="", "", IFERROR(INDEX('Time &amp; Efficiency'!$CJ$9:$CJ$1470, MATCH(CONCATENATE($R251, " - ", 'Time &amp; Efficiency'!CR$8), 'Time &amp; Efficiency'!CT$9:CT$1470, 0)), $O$7))</f>
        <v/>
      </c>
      <c r="J251" s="2"/>
      <c r="M251" s="17" t="str">
        <f t="shared" si="36"/>
        <v/>
      </c>
      <c r="O251" s="118" t="str">
        <f t="shared" si="37"/>
        <v/>
      </c>
      <c r="Q251" s="131" t="str">
        <f t="shared" si="38"/>
        <v/>
      </c>
      <c r="R251" s="134" t="str">
        <f t="shared" si="39"/>
        <v/>
      </c>
      <c r="T251" s="17">
        <v>241</v>
      </c>
      <c r="U251" s="131" t="str">
        <f t="shared" si="40"/>
        <v/>
      </c>
      <c r="W251" s="137" t="str">
        <f t="shared" si="41"/>
        <v/>
      </c>
      <c r="Y251" s="6" t="str">
        <f t="shared" si="42"/>
        <v/>
      </c>
      <c r="Z251" s="54" t="str">
        <f t="shared" si="42"/>
        <v/>
      </c>
      <c r="AA251" s="54" t="str">
        <f t="shared" si="43"/>
        <v/>
      </c>
      <c r="AB251" s="54" t="str">
        <f t="shared" si="34"/>
        <v/>
      </c>
      <c r="AC251" s="7" t="str">
        <f t="shared" si="35"/>
        <v/>
      </c>
    </row>
    <row r="252" spans="1:29" x14ac:dyDescent="0.25">
      <c r="A252" s="2"/>
      <c r="B252" s="13"/>
      <c r="C252" s="123"/>
      <c r="D252" s="124"/>
      <c r="E252" s="125"/>
      <c r="F252" s="126"/>
      <c r="G252" s="2"/>
      <c r="H252" s="146" t="str">
        <f>IF($R252="", "", IFERROR(INDEX('Time &amp; Efficiency'!$CJ$9:$CJ$1470, MATCH(CONCATENATE($R252, " - ", 'Time &amp; Efficiency'!CQ$8), 'Time &amp; Efficiency'!CS$9:CS$1470, 0)), $O$7))</f>
        <v/>
      </c>
      <c r="I252" s="147" t="str">
        <f>IF($R252="", "", IFERROR(INDEX('Time &amp; Efficiency'!$CJ$9:$CJ$1470, MATCH(CONCATENATE($R252, " - ", 'Time &amp; Efficiency'!CR$8), 'Time &amp; Efficiency'!CT$9:CT$1470, 0)), $O$7))</f>
        <v/>
      </c>
      <c r="J252" s="2"/>
      <c r="M252" s="17" t="str">
        <f t="shared" si="36"/>
        <v/>
      </c>
      <c r="O252" s="118" t="str">
        <f t="shared" si="37"/>
        <v/>
      </c>
      <c r="Q252" s="131" t="str">
        <f t="shared" si="38"/>
        <v/>
      </c>
      <c r="R252" s="134" t="str">
        <f t="shared" si="39"/>
        <v/>
      </c>
      <c r="T252" s="17">
        <v>242</v>
      </c>
      <c r="U252" s="131" t="str">
        <f t="shared" si="40"/>
        <v/>
      </c>
      <c r="W252" s="137" t="str">
        <f t="shared" si="41"/>
        <v/>
      </c>
      <c r="Y252" s="6" t="str">
        <f t="shared" si="42"/>
        <v/>
      </c>
      <c r="Z252" s="54" t="str">
        <f t="shared" si="42"/>
        <v/>
      </c>
      <c r="AA252" s="54" t="str">
        <f t="shared" si="43"/>
        <v/>
      </c>
      <c r="AB252" s="54" t="str">
        <f t="shared" si="34"/>
        <v/>
      </c>
      <c r="AC252" s="7" t="str">
        <f t="shared" si="35"/>
        <v/>
      </c>
    </row>
    <row r="253" spans="1:29" x14ac:dyDescent="0.25">
      <c r="A253" s="2"/>
      <c r="B253" s="13"/>
      <c r="C253" s="123"/>
      <c r="D253" s="124"/>
      <c r="E253" s="125"/>
      <c r="F253" s="126"/>
      <c r="G253" s="2"/>
      <c r="H253" s="146" t="str">
        <f>IF($R253="", "", IFERROR(INDEX('Time &amp; Efficiency'!$CJ$9:$CJ$1470, MATCH(CONCATENATE($R253, " - ", 'Time &amp; Efficiency'!CQ$8), 'Time &amp; Efficiency'!CS$9:CS$1470, 0)), $O$7))</f>
        <v/>
      </c>
      <c r="I253" s="147" t="str">
        <f>IF($R253="", "", IFERROR(INDEX('Time &amp; Efficiency'!$CJ$9:$CJ$1470, MATCH(CONCATENATE($R253, " - ", 'Time &amp; Efficiency'!CR$8), 'Time &amp; Efficiency'!CT$9:CT$1470, 0)), $O$7))</f>
        <v/>
      </c>
      <c r="J253" s="2"/>
      <c r="M253" s="17" t="str">
        <f t="shared" si="36"/>
        <v/>
      </c>
      <c r="O253" s="118" t="str">
        <f t="shared" si="37"/>
        <v/>
      </c>
      <c r="Q253" s="131" t="str">
        <f t="shared" si="38"/>
        <v/>
      </c>
      <c r="R253" s="134" t="str">
        <f t="shared" si="39"/>
        <v/>
      </c>
      <c r="T253" s="17">
        <v>243</v>
      </c>
      <c r="U253" s="131" t="str">
        <f t="shared" si="40"/>
        <v/>
      </c>
      <c r="W253" s="137" t="str">
        <f t="shared" si="41"/>
        <v/>
      </c>
      <c r="Y253" s="6" t="str">
        <f t="shared" si="42"/>
        <v/>
      </c>
      <c r="Z253" s="54" t="str">
        <f t="shared" si="42"/>
        <v/>
      </c>
      <c r="AA253" s="54" t="str">
        <f t="shared" si="43"/>
        <v/>
      </c>
      <c r="AB253" s="54" t="str">
        <f t="shared" si="34"/>
        <v/>
      </c>
      <c r="AC253" s="7" t="str">
        <f t="shared" si="35"/>
        <v/>
      </c>
    </row>
    <row r="254" spans="1:29" x14ac:dyDescent="0.25">
      <c r="A254" s="2"/>
      <c r="B254" s="13"/>
      <c r="C254" s="123"/>
      <c r="D254" s="124"/>
      <c r="E254" s="125"/>
      <c r="F254" s="126"/>
      <c r="G254" s="2"/>
      <c r="H254" s="146" t="str">
        <f>IF($R254="", "", IFERROR(INDEX('Time &amp; Efficiency'!$CJ$9:$CJ$1470, MATCH(CONCATENATE($R254, " - ", 'Time &amp; Efficiency'!CQ$8), 'Time &amp; Efficiency'!CS$9:CS$1470, 0)), $O$7))</f>
        <v/>
      </c>
      <c r="I254" s="147" t="str">
        <f>IF($R254="", "", IFERROR(INDEX('Time &amp; Efficiency'!$CJ$9:$CJ$1470, MATCH(CONCATENATE($R254, " - ", 'Time &amp; Efficiency'!CR$8), 'Time &amp; Efficiency'!CT$9:CT$1470, 0)), $O$7))</f>
        <v/>
      </c>
      <c r="J254" s="2"/>
      <c r="M254" s="17" t="str">
        <f t="shared" si="36"/>
        <v/>
      </c>
      <c r="O254" s="118" t="str">
        <f t="shared" si="37"/>
        <v/>
      </c>
      <c r="Q254" s="131" t="str">
        <f t="shared" si="38"/>
        <v/>
      </c>
      <c r="R254" s="134" t="str">
        <f t="shared" si="39"/>
        <v/>
      </c>
      <c r="T254" s="17">
        <v>244</v>
      </c>
      <c r="U254" s="131" t="str">
        <f t="shared" si="40"/>
        <v/>
      </c>
      <c r="W254" s="137" t="str">
        <f t="shared" si="41"/>
        <v/>
      </c>
      <c r="Y254" s="6" t="str">
        <f t="shared" si="42"/>
        <v/>
      </c>
      <c r="Z254" s="54" t="str">
        <f t="shared" si="42"/>
        <v/>
      </c>
      <c r="AA254" s="54" t="str">
        <f t="shared" si="43"/>
        <v/>
      </c>
      <c r="AB254" s="54" t="str">
        <f t="shared" si="34"/>
        <v/>
      </c>
      <c r="AC254" s="7" t="str">
        <f t="shared" si="35"/>
        <v/>
      </c>
    </row>
    <row r="255" spans="1:29" x14ac:dyDescent="0.25">
      <c r="A255" s="2"/>
      <c r="B255" s="13"/>
      <c r="C255" s="123"/>
      <c r="D255" s="124"/>
      <c r="E255" s="125"/>
      <c r="F255" s="126"/>
      <c r="G255" s="2"/>
      <c r="H255" s="146" t="str">
        <f>IF($R255="", "", IFERROR(INDEX('Time &amp; Efficiency'!$CJ$9:$CJ$1470, MATCH(CONCATENATE($R255, " - ", 'Time &amp; Efficiency'!CQ$8), 'Time &amp; Efficiency'!CS$9:CS$1470, 0)), $O$7))</f>
        <v/>
      </c>
      <c r="I255" s="147" t="str">
        <f>IF($R255="", "", IFERROR(INDEX('Time &amp; Efficiency'!$CJ$9:$CJ$1470, MATCH(CONCATENATE($R255, " - ", 'Time &amp; Efficiency'!CR$8), 'Time &amp; Efficiency'!CT$9:CT$1470, 0)), $O$7))</f>
        <v/>
      </c>
      <c r="J255" s="2"/>
      <c r="M255" s="17" t="str">
        <f t="shared" si="36"/>
        <v/>
      </c>
      <c r="O255" s="118" t="str">
        <f t="shared" si="37"/>
        <v/>
      </c>
      <c r="Q255" s="131" t="str">
        <f t="shared" si="38"/>
        <v/>
      </c>
      <c r="R255" s="134" t="str">
        <f t="shared" si="39"/>
        <v/>
      </c>
      <c r="T255" s="17">
        <v>245</v>
      </c>
      <c r="U255" s="131" t="str">
        <f t="shared" si="40"/>
        <v/>
      </c>
      <c r="W255" s="137" t="str">
        <f t="shared" si="41"/>
        <v/>
      </c>
      <c r="Y255" s="6" t="str">
        <f t="shared" si="42"/>
        <v/>
      </c>
      <c r="Z255" s="54" t="str">
        <f t="shared" si="42"/>
        <v/>
      </c>
      <c r="AA255" s="54" t="str">
        <f t="shared" si="43"/>
        <v/>
      </c>
      <c r="AB255" s="54" t="str">
        <f t="shared" si="34"/>
        <v/>
      </c>
      <c r="AC255" s="7" t="str">
        <f t="shared" si="35"/>
        <v/>
      </c>
    </row>
    <row r="256" spans="1:29" x14ac:dyDescent="0.25">
      <c r="A256" s="2"/>
      <c r="B256" s="13"/>
      <c r="C256" s="123"/>
      <c r="D256" s="124"/>
      <c r="E256" s="125"/>
      <c r="F256" s="126"/>
      <c r="G256" s="2"/>
      <c r="H256" s="146" t="str">
        <f>IF($R256="", "", IFERROR(INDEX('Time &amp; Efficiency'!$CJ$9:$CJ$1470, MATCH(CONCATENATE($R256, " - ", 'Time &amp; Efficiency'!CQ$8), 'Time &amp; Efficiency'!CS$9:CS$1470, 0)), $O$7))</f>
        <v/>
      </c>
      <c r="I256" s="147" t="str">
        <f>IF($R256="", "", IFERROR(INDEX('Time &amp; Efficiency'!$CJ$9:$CJ$1470, MATCH(CONCATENATE($R256, " - ", 'Time &amp; Efficiency'!CR$8), 'Time &amp; Efficiency'!CT$9:CT$1470, 0)), $O$7))</f>
        <v/>
      </c>
      <c r="J256" s="2"/>
      <c r="M256" s="17" t="str">
        <f t="shared" si="36"/>
        <v/>
      </c>
      <c r="O256" s="118" t="str">
        <f t="shared" si="37"/>
        <v/>
      </c>
      <c r="Q256" s="131" t="str">
        <f t="shared" si="38"/>
        <v/>
      </c>
      <c r="R256" s="134" t="str">
        <f t="shared" si="39"/>
        <v/>
      </c>
      <c r="T256" s="17">
        <v>246</v>
      </c>
      <c r="U256" s="131" t="str">
        <f t="shared" si="40"/>
        <v/>
      </c>
      <c r="W256" s="137" t="str">
        <f t="shared" si="41"/>
        <v/>
      </c>
      <c r="Y256" s="6" t="str">
        <f t="shared" si="42"/>
        <v/>
      </c>
      <c r="Z256" s="54" t="str">
        <f t="shared" si="42"/>
        <v/>
      </c>
      <c r="AA256" s="54" t="str">
        <f t="shared" si="43"/>
        <v/>
      </c>
      <c r="AB256" s="54" t="str">
        <f t="shared" si="34"/>
        <v/>
      </c>
      <c r="AC256" s="7" t="str">
        <f t="shared" si="35"/>
        <v/>
      </c>
    </row>
    <row r="257" spans="1:29" x14ac:dyDescent="0.25">
      <c r="A257" s="2"/>
      <c r="B257" s="13"/>
      <c r="C257" s="123"/>
      <c r="D257" s="124"/>
      <c r="E257" s="125"/>
      <c r="F257" s="126"/>
      <c r="G257" s="2"/>
      <c r="H257" s="146" t="str">
        <f>IF($R257="", "", IFERROR(INDEX('Time &amp; Efficiency'!$CJ$9:$CJ$1470, MATCH(CONCATENATE($R257, " - ", 'Time &amp; Efficiency'!CQ$8), 'Time &amp; Efficiency'!CS$9:CS$1470, 0)), $O$7))</f>
        <v/>
      </c>
      <c r="I257" s="147" t="str">
        <f>IF($R257="", "", IFERROR(INDEX('Time &amp; Efficiency'!$CJ$9:$CJ$1470, MATCH(CONCATENATE($R257, " - ", 'Time &amp; Efficiency'!CR$8), 'Time &amp; Efficiency'!CT$9:CT$1470, 0)), $O$7))</f>
        <v/>
      </c>
      <c r="J257" s="2"/>
      <c r="M257" s="17" t="str">
        <f t="shared" si="36"/>
        <v/>
      </c>
      <c r="O257" s="118" t="str">
        <f t="shared" si="37"/>
        <v/>
      </c>
      <c r="Q257" s="131" t="str">
        <f t="shared" si="38"/>
        <v/>
      </c>
      <c r="R257" s="134" t="str">
        <f t="shared" si="39"/>
        <v/>
      </c>
      <c r="T257" s="17">
        <v>247</v>
      </c>
      <c r="U257" s="131" t="str">
        <f t="shared" si="40"/>
        <v/>
      </c>
      <c r="W257" s="137" t="str">
        <f t="shared" si="41"/>
        <v/>
      </c>
      <c r="Y257" s="6" t="str">
        <f t="shared" si="42"/>
        <v/>
      </c>
      <c r="Z257" s="54" t="str">
        <f t="shared" si="42"/>
        <v/>
      </c>
      <c r="AA257" s="54" t="str">
        <f t="shared" si="43"/>
        <v/>
      </c>
      <c r="AB257" s="54" t="str">
        <f t="shared" si="34"/>
        <v/>
      </c>
      <c r="AC257" s="7" t="str">
        <f t="shared" si="35"/>
        <v/>
      </c>
    </row>
    <row r="258" spans="1:29" x14ac:dyDescent="0.25">
      <c r="A258" s="2"/>
      <c r="B258" s="13"/>
      <c r="C258" s="123"/>
      <c r="D258" s="124"/>
      <c r="E258" s="125"/>
      <c r="F258" s="126"/>
      <c r="G258" s="2"/>
      <c r="H258" s="146" t="str">
        <f>IF($R258="", "", IFERROR(INDEX('Time &amp; Efficiency'!$CJ$9:$CJ$1470, MATCH(CONCATENATE($R258, " - ", 'Time &amp; Efficiency'!CQ$8), 'Time &amp; Efficiency'!CS$9:CS$1470, 0)), $O$7))</f>
        <v/>
      </c>
      <c r="I258" s="147" t="str">
        <f>IF($R258="", "", IFERROR(INDEX('Time &amp; Efficiency'!$CJ$9:$CJ$1470, MATCH(CONCATENATE($R258, " - ", 'Time &amp; Efficiency'!CR$8), 'Time &amp; Efficiency'!CT$9:CT$1470, 0)), $O$7))</f>
        <v/>
      </c>
      <c r="J258" s="2"/>
      <c r="M258" s="17" t="str">
        <f t="shared" si="36"/>
        <v/>
      </c>
      <c r="O258" s="118" t="str">
        <f t="shared" si="37"/>
        <v/>
      </c>
      <c r="Q258" s="131" t="str">
        <f t="shared" si="38"/>
        <v/>
      </c>
      <c r="R258" s="134" t="str">
        <f t="shared" si="39"/>
        <v/>
      </c>
      <c r="T258" s="17">
        <v>248</v>
      </c>
      <c r="U258" s="131" t="str">
        <f t="shared" si="40"/>
        <v/>
      </c>
      <c r="W258" s="137" t="str">
        <f t="shared" si="41"/>
        <v/>
      </c>
      <c r="Y258" s="6" t="str">
        <f t="shared" si="42"/>
        <v/>
      </c>
      <c r="Z258" s="54" t="str">
        <f t="shared" si="42"/>
        <v/>
      </c>
      <c r="AA258" s="54" t="str">
        <f t="shared" si="43"/>
        <v/>
      </c>
      <c r="AB258" s="54" t="str">
        <f t="shared" si="34"/>
        <v/>
      </c>
      <c r="AC258" s="7" t="str">
        <f t="shared" si="35"/>
        <v/>
      </c>
    </row>
    <row r="259" spans="1:29" x14ac:dyDescent="0.25">
      <c r="A259" s="2"/>
      <c r="B259" s="13"/>
      <c r="C259" s="123"/>
      <c r="D259" s="124"/>
      <c r="E259" s="125"/>
      <c r="F259" s="126"/>
      <c r="G259" s="2"/>
      <c r="H259" s="146" t="str">
        <f>IF($R259="", "", IFERROR(INDEX('Time &amp; Efficiency'!$CJ$9:$CJ$1470, MATCH(CONCATENATE($R259, " - ", 'Time &amp; Efficiency'!CQ$8), 'Time &amp; Efficiency'!CS$9:CS$1470, 0)), $O$7))</f>
        <v/>
      </c>
      <c r="I259" s="147" t="str">
        <f>IF($R259="", "", IFERROR(INDEX('Time &amp; Efficiency'!$CJ$9:$CJ$1470, MATCH(CONCATENATE($R259, " - ", 'Time &amp; Efficiency'!CR$8), 'Time &amp; Efficiency'!CT$9:CT$1470, 0)), $O$7))</f>
        <v/>
      </c>
      <c r="J259" s="2"/>
      <c r="M259" s="17" t="str">
        <f t="shared" si="36"/>
        <v/>
      </c>
      <c r="O259" s="118" t="str">
        <f t="shared" si="37"/>
        <v/>
      </c>
      <c r="Q259" s="131" t="str">
        <f t="shared" si="38"/>
        <v/>
      </c>
      <c r="R259" s="134" t="str">
        <f t="shared" si="39"/>
        <v/>
      </c>
      <c r="T259" s="17">
        <v>249</v>
      </c>
      <c r="U259" s="131" t="str">
        <f t="shared" si="40"/>
        <v/>
      </c>
      <c r="W259" s="137" t="str">
        <f t="shared" si="41"/>
        <v/>
      </c>
      <c r="Y259" s="6" t="str">
        <f t="shared" si="42"/>
        <v/>
      </c>
      <c r="Z259" s="54" t="str">
        <f t="shared" si="42"/>
        <v/>
      </c>
      <c r="AA259" s="54" t="str">
        <f t="shared" si="43"/>
        <v/>
      </c>
      <c r="AB259" s="54" t="str">
        <f t="shared" si="34"/>
        <v/>
      </c>
      <c r="AC259" s="7" t="str">
        <f t="shared" si="35"/>
        <v/>
      </c>
    </row>
    <row r="260" spans="1:29" x14ac:dyDescent="0.25">
      <c r="A260" s="2"/>
      <c r="B260" s="13"/>
      <c r="C260" s="123"/>
      <c r="D260" s="124"/>
      <c r="E260" s="125"/>
      <c r="F260" s="126"/>
      <c r="G260" s="2"/>
      <c r="H260" s="146" t="str">
        <f>IF($R260="", "", IFERROR(INDEX('Time &amp; Efficiency'!$CJ$9:$CJ$1470, MATCH(CONCATENATE($R260, " - ", 'Time &amp; Efficiency'!CQ$8), 'Time &amp; Efficiency'!CS$9:CS$1470, 0)), $O$7))</f>
        <v/>
      </c>
      <c r="I260" s="147" t="str">
        <f>IF($R260="", "", IFERROR(INDEX('Time &amp; Efficiency'!$CJ$9:$CJ$1470, MATCH(CONCATENATE($R260, " - ", 'Time &amp; Efficiency'!CR$8), 'Time &amp; Efficiency'!CT$9:CT$1470, 0)), $O$7))</f>
        <v/>
      </c>
      <c r="J260" s="2"/>
      <c r="M260" s="17" t="str">
        <f t="shared" si="36"/>
        <v/>
      </c>
      <c r="O260" s="118" t="str">
        <f t="shared" si="37"/>
        <v/>
      </c>
      <c r="Q260" s="131" t="str">
        <f t="shared" si="38"/>
        <v/>
      </c>
      <c r="R260" s="134" t="str">
        <f t="shared" si="39"/>
        <v/>
      </c>
      <c r="T260" s="17">
        <v>250</v>
      </c>
      <c r="U260" s="131" t="str">
        <f t="shared" si="40"/>
        <v/>
      </c>
      <c r="W260" s="137" t="str">
        <f t="shared" si="41"/>
        <v/>
      </c>
      <c r="Y260" s="6" t="str">
        <f t="shared" si="42"/>
        <v/>
      </c>
      <c r="Z260" s="54" t="str">
        <f t="shared" si="42"/>
        <v/>
      </c>
      <c r="AA260" s="54" t="str">
        <f t="shared" si="43"/>
        <v/>
      </c>
      <c r="AB260" s="54" t="str">
        <f t="shared" si="34"/>
        <v/>
      </c>
      <c r="AC260" s="7" t="str">
        <f t="shared" si="35"/>
        <v/>
      </c>
    </row>
    <row r="261" spans="1:29" x14ac:dyDescent="0.25">
      <c r="A261" s="2"/>
      <c r="B261" s="13"/>
      <c r="C261" s="123"/>
      <c r="D261" s="124"/>
      <c r="E261" s="125"/>
      <c r="F261" s="126"/>
      <c r="G261" s="2"/>
      <c r="H261" s="146" t="str">
        <f>IF($R261="", "", IFERROR(INDEX('Time &amp; Efficiency'!$CJ$9:$CJ$1470, MATCH(CONCATENATE($R261, " - ", 'Time &amp; Efficiency'!CQ$8), 'Time &amp; Efficiency'!CS$9:CS$1470, 0)), $O$7))</f>
        <v/>
      </c>
      <c r="I261" s="147" t="str">
        <f>IF($R261="", "", IFERROR(INDEX('Time &amp; Efficiency'!$CJ$9:$CJ$1470, MATCH(CONCATENATE($R261, " - ", 'Time &amp; Efficiency'!CR$8), 'Time &amp; Efficiency'!CT$9:CT$1470, 0)), $O$7))</f>
        <v/>
      </c>
      <c r="J261" s="2"/>
      <c r="M261" s="17" t="str">
        <f t="shared" si="36"/>
        <v/>
      </c>
      <c r="O261" s="118" t="str">
        <f t="shared" si="37"/>
        <v/>
      </c>
      <c r="Q261" s="131" t="str">
        <f t="shared" si="38"/>
        <v/>
      </c>
      <c r="R261" s="134" t="str">
        <f t="shared" si="39"/>
        <v/>
      </c>
      <c r="T261" s="17">
        <v>251</v>
      </c>
      <c r="U261" s="131" t="str">
        <f t="shared" si="40"/>
        <v/>
      </c>
      <c r="W261" s="137" t="str">
        <f t="shared" si="41"/>
        <v/>
      </c>
      <c r="Y261" s="6" t="str">
        <f t="shared" si="42"/>
        <v/>
      </c>
      <c r="Z261" s="54" t="str">
        <f t="shared" si="42"/>
        <v/>
      </c>
      <c r="AA261" s="54" t="str">
        <f t="shared" si="43"/>
        <v/>
      </c>
      <c r="AB261" s="54" t="str">
        <f t="shared" si="34"/>
        <v/>
      </c>
      <c r="AC261" s="7" t="str">
        <f t="shared" si="35"/>
        <v/>
      </c>
    </row>
    <row r="262" spans="1:29" x14ac:dyDescent="0.25">
      <c r="A262" s="2"/>
      <c r="B262" s="13"/>
      <c r="C262" s="123"/>
      <c r="D262" s="124"/>
      <c r="E262" s="125"/>
      <c r="F262" s="126"/>
      <c r="G262" s="2"/>
      <c r="H262" s="146" t="str">
        <f>IF($R262="", "", IFERROR(INDEX('Time &amp; Efficiency'!$CJ$9:$CJ$1470, MATCH(CONCATENATE($R262, " - ", 'Time &amp; Efficiency'!CQ$8), 'Time &amp; Efficiency'!CS$9:CS$1470, 0)), $O$7))</f>
        <v/>
      </c>
      <c r="I262" s="147" t="str">
        <f>IF($R262="", "", IFERROR(INDEX('Time &amp; Efficiency'!$CJ$9:$CJ$1470, MATCH(CONCATENATE($R262, " - ", 'Time &amp; Efficiency'!CR$8), 'Time &amp; Efficiency'!CT$9:CT$1470, 0)), $O$7))</f>
        <v/>
      </c>
      <c r="J262" s="2"/>
      <c r="M262" s="17" t="str">
        <f t="shared" si="36"/>
        <v/>
      </c>
      <c r="O262" s="118" t="str">
        <f t="shared" si="37"/>
        <v/>
      </c>
      <c r="Q262" s="131" t="str">
        <f t="shared" si="38"/>
        <v/>
      </c>
      <c r="R262" s="134" t="str">
        <f t="shared" si="39"/>
        <v/>
      </c>
      <c r="T262" s="17">
        <v>252</v>
      </c>
      <c r="U262" s="131" t="str">
        <f t="shared" si="40"/>
        <v/>
      </c>
      <c r="W262" s="137" t="str">
        <f t="shared" si="41"/>
        <v/>
      </c>
      <c r="Y262" s="6" t="str">
        <f t="shared" si="42"/>
        <v/>
      </c>
      <c r="Z262" s="54" t="str">
        <f t="shared" si="42"/>
        <v/>
      </c>
      <c r="AA262" s="54" t="str">
        <f t="shared" si="43"/>
        <v/>
      </c>
      <c r="AB262" s="54" t="str">
        <f t="shared" si="34"/>
        <v/>
      </c>
      <c r="AC262" s="7" t="str">
        <f t="shared" si="35"/>
        <v/>
      </c>
    </row>
    <row r="263" spans="1:29" x14ac:dyDescent="0.25">
      <c r="A263" s="2"/>
      <c r="B263" s="13"/>
      <c r="C263" s="123"/>
      <c r="D263" s="124"/>
      <c r="E263" s="125"/>
      <c r="F263" s="126"/>
      <c r="G263" s="2"/>
      <c r="H263" s="146" t="str">
        <f>IF($R263="", "", IFERROR(INDEX('Time &amp; Efficiency'!$CJ$9:$CJ$1470, MATCH(CONCATENATE($R263, " - ", 'Time &amp; Efficiency'!CQ$8), 'Time &amp; Efficiency'!CS$9:CS$1470, 0)), $O$7))</f>
        <v/>
      </c>
      <c r="I263" s="147" t="str">
        <f>IF($R263="", "", IFERROR(INDEX('Time &amp; Efficiency'!$CJ$9:$CJ$1470, MATCH(CONCATENATE($R263, " - ", 'Time &amp; Efficiency'!CR$8), 'Time &amp; Efficiency'!CT$9:CT$1470, 0)), $O$7))</f>
        <v/>
      </c>
      <c r="J263" s="2"/>
      <c r="M263" s="17" t="str">
        <f t="shared" si="36"/>
        <v/>
      </c>
      <c r="O263" s="118" t="str">
        <f t="shared" si="37"/>
        <v/>
      </c>
      <c r="Q263" s="131" t="str">
        <f t="shared" si="38"/>
        <v/>
      </c>
      <c r="R263" s="134" t="str">
        <f t="shared" si="39"/>
        <v/>
      </c>
      <c r="T263" s="17">
        <v>253</v>
      </c>
      <c r="U263" s="131" t="str">
        <f t="shared" si="40"/>
        <v/>
      </c>
      <c r="W263" s="137" t="str">
        <f t="shared" si="41"/>
        <v/>
      </c>
      <c r="Y263" s="6" t="str">
        <f t="shared" si="42"/>
        <v/>
      </c>
      <c r="Z263" s="54" t="str">
        <f t="shared" si="42"/>
        <v/>
      </c>
      <c r="AA263" s="54" t="str">
        <f t="shared" si="43"/>
        <v/>
      </c>
      <c r="AB263" s="54" t="str">
        <f t="shared" si="34"/>
        <v/>
      </c>
      <c r="AC263" s="7" t="str">
        <f t="shared" si="35"/>
        <v/>
      </c>
    </row>
    <row r="264" spans="1:29" x14ac:dyDescent="0.25">
      <c r="A264" s="2"/>
      <c r="B264" s="13"/>
      <c r="C264" s="123"/>
      <c r="D264" s="124"/>
      <c r="E264" s="125"/>
      <c r="F264" s="126"/>
      <c r="G264" s="2"/>
      <c r="H264" s="146" t="str">
        <f>IF($R264="", "", IFERROR(INDEX('Time &amp; Efficiency'!$CJ$9:$CJ$1470, MATCH(CONCATENATE($R264, " - ", 'Time &amp; Efficiency'!CQ$8), 'Time &amp; Efficiency'!CS$9:CS$1470, 0)), $O$7))</f>
        <v/>
      </c>
      <c r="I264" s="147" t="str">
        <f>IF($R264="", "", IFERROR(INDEX('Time &amp; Efficiency'!$CJ$9:$CJ$1470, MATCH(CONCATENATE($R264, " - ", 'Time &amp; Efficiency'!CR$8), 'Time &amp; Efficiency'!CT$9:CT$1470, 0)), $O$7))</f>
        <v/>
      </c>
      <c r="J264" s="2"/>
      <c r="M264" s="17" t="str">
        <f t="shared" si="36"/>
        <v/>
      </c>
      <c r="O264" s="118" t="str">
        <f t="shared" si="37"/>
        <v/>
      </c>
      <c r="Q264" s="131" t="str">
        <f t="shared" si="38"/>
        <v/>
      </c>
      <c r="R264" s="134" t="str">
        <f t="shared" si="39"/>
        <v/>
      </c>
      <c r="T264" s="17">
        <v>254</v>
      </c>
      <c r="U264" s="131" t="str">
        <f t="shared" si="40"/>
        <v/>
      </c>
      <c r="W264" s="137" t="str">
        <f t="shared" si="41"/>
        <v/>
      </c>
      <c r="Y264" s="6" t="str">
        <f t="shared" si="42"/>
        <v/>
      </c>
      <c r="Z264" s="54" t="str">
        <f t="shared" si="42"/>
        <v/>
      </c>
      <c r="AA264" s="54" t="str">
        <f t="shared" si="43"/>
        <v/>
      </c>
      <c r="AB264" s="54" t="str">
        <f t="shared" si="34"/>
        <v/>
      </c>
      <c r="AC264" s="7" t="str">
        <f t="shared" si="35"/>
        <v/>
      </c>
    </row>
    <row r="265" spans="1:29" x14ac:dyDescent="0.25">
      <c r="A265" s="2"/>
      <c r="B265" s="13"/>
      <c r="C265" s="123"/>
      <c r="D265" s="124"/>
      <c r="E265" s="125"/>
      <c r="F265" s="126"/>
      <c r="G265" s="2"/>
      <c r="H265" s="146" t="str">
        <f>IF($R265="", "", IFERROR(INDEX('Time &amp; Efficiency'!$CJ$9:$CJ$1470, MATCH(CONCATENATE($R265, " - ", 'Time &amp; Efficiency'!CQ$8), 'Time &amp; Efficiency'!CS$9:CS$1470, 0)), $O$7))</f>
        <v/>
      </c>
      <c r="I265" s="147" t="str">
        <f>IF($R265="", "", IFERROR(INDEX('Time &amp; Efficiency'!$CJ$9:$CJ$1470, MATCH(CONCATENATE($R265, " - ", 'Time &amp; Efficiency'!CR$8), 'Time &amp; Efficiency'!CT$9:CT$1470, 0)), $O$7))</f>
        <v/>
      </c>
      <c r="J265" s="2"/>
      <c r="M265" s="17" t="str">
        <f t="shared" si="36"/>
        <v/>
      </c>
      <c r="O265" s="118" t="str">
        <f t="shared" si="37"/>
        <v/>
      </c>
      <c r="Q265" s="131" t="str">
        <f t="shared" si="38"/>
        <v/>
      </c>
      <c r="R265" s="134" t="str">
        <f t="shared" si="39"/>
        <v/>
      </c>
      <c r="T265" s="17">
        <v>255</v>
      </c>
      <c r="U265" s="131" t="str">
        <f t="shared" si="40"/>
        <v/>
      </c>
      <c r="W265" s="137" t="str">
        <f t="shared" si="41"/>
        <v/>
      </c>
      <c r="Y265" s="6" t="str">
        <f t="shared" si="42"/>
        <v/>
      </c>
      <c r="Z265" s="54" t="str">
        <f t="shared" si="42"/>
        <v/>
      </c>
      <c r="AA265" s="54" t="str">
        <f t="shared" si="43"/>
        <v/>
      </c>
      <c r="AB265" s="54" t="str">
        <f t="shared" si="34"/>
        <v/>
      </c>
      <c r="AC265" s="7" t="str">
        <f t="shared" si="35"/>
        <v/>
      </c>
    </row>
    <row r="266" spans="1:29" x14ac:dyDescent="0.25">
      <c r="A266" s="2"/>
      <c r="B266" s="13"/>
      <c r="C266" s="123"/>
      <c r="D266" s="124"/>
      <c r="E266" s="125"/>
      <c r="F266" s="126"/>
      <c r="G266" s="2"/>
      <c r="H266" s="146" t="str">
        <f>IF($R266="", "", IFERROR(INDEX('Time &amp; Efficiency'!$CJ$9:$CJ$1470, MATCH(CONCATENATE($R266, " - ", 'Time &amp; Efficiency'!CQ$8), 'Time &amp; Efficiency'!CS$9:CS$1470, 0)), $O$7))</f>
        <v/>
      </c>
      <c r="I266" s="147" t="str">
        <f>IF($R266="", "", IFERROR(INDEX('Time &amp; Efficiency'!$CJ$9:$CJ$1470, MATCH(CONCATENATE($R266, " - ", 'Time &amp; Efficiency'!CR$8), 'Time &amp; Efficiency'!CT$9:CT$1470, 0)), $O$7))</f>
        <v/>
      </c>
      <c r="J266" s="2"/>
      <c r="M266" s="17" t="str">
        <f t="shared" si="36"/>
        <v/>
      </c>
      <c r="O266" s="118" t="str">
        <f t="shared" si="37"/>
        <v/>
      </c>
      <c r="Q266" s="131" t="str">
        <f t="shared" si="38"/>
        <v/>
      </c>
      <c r="R266" s="134" t="str">
        <f t="shared" si="39"/>
        <v/>
      </c>
      <c r="T266" s="17">
        <v>256</v>
      </c>
      <c r="U266" s="131" t="str">
        <f t="shared" si="40"/>
        <v/>
      </c>
      <c r="W266" s="137" t="str">
        <f t="shared" si="41"/>
        <v/>
      </c>
      <c r="Y266" s="6" t="str">
        <f t="shared" si="42"/>
        <v/>
      </c>
      <c r="Z266" s="54" t="str">
        <f t="shared" si="42"/>
        <v/>
      </c>
      <c r="AA266" s="54" t="str">
        <f t="shared" si="43"/>
        <v/>
      </c>
      <c r="AB266" s="54" t="str">
        <f t="shared" si="34"/>
        <v/>
      </c>
      <c r="AC266" s="7" t="str">
        <f t="shared" si="35"/>
        <v/>
      </c>
    </row>
    <row r="267" spans="1:29" x14ac:dyDescent="0.25">
      <c r="A267" s="2"/>
      <c r="B267" s="13"/>
      <c r="C267" s="123"/>
      <c r="D267" s="124"/>
      <c r="E267" s="125"/>
      <c r="F267" s="126"/>
      <c r="G267" s="2"/>
      <c r="H267" s="146" t="str">
        <f>IF($R267="", "", IFERROR(INDEX('Time &amp; Efficiency'!$CJ$9:$CJ$1470, MATCH(CONCATENATE($R267, " - ", 'Time &amp; Efficiency'!CQ$8), 'Time &amp; Efficiency'!CS$9:CS$1470, 0)), $O$7))</f>
        <v/>
      </c>
      <c r="I267" s="147" t="str">
        <f>IF($R267="", "", IFERROR(INDEX('Time &amp; Efficiency'!$CJ$9:$CJ$1470, MATCH(CONCATENATE($R267, " - ", 'Time &amp; Efficiency'!CR$8), 'Time &amp; Efficiency'!CT$9:CT$1470, 0)), $O$7))</f>
        <v/>
      </c>
      <c r="J267" s="2"/>
      <c r="M267" s="17" t="str">
        <f t="shared" si="36"/>
        <v/>
      </c>
      <c r="O267" s="118" t="str">
        <f t="shared" si="37"/>
        <v/>
      </c>
      <c r="Q267" s="131" t="str">
        <f t="shared" si="38"/>
        <v/>
      </c>
      <c r="R267" s="134" t="str">
        <f t="shared" si="39"/>
        <v/>
      </c>
      <c r="T267" s="17">
        <v>257</v>
      </c>
      <c r="U267" s="131" t="str">
        <f t="shared" si="40"/>
        <v/>
      </c>
      <c r="W267" s="137" t="str">
        <f t="shared" si="41"/>
        <v/>
      </c>
      <c r="Y267" s="6" t="str">
        <f t="shared" si="42"/>
        <v/>
      </c>
      <c r="Z267" s="54" t="str">
        <f t="shared" si="42"/>
        <v/>
      </c>
      <c r="AA267" s="54" t="str">
        <f t="shared" si="43"/>
        <v/>
      </c>
      <c r="AB267" s="54" t="str">
        <f t="shared" ref="AB267:AB330" si="44">IF($M267="", "", IF(E267="", $W$8, IF(ISNUMBER(E267)=FALSE, $W$7, "")))</f>
        <v/>
      </c>
      <c r="AC267" s="7" t="str">
        <f t="shared" ref="AC267:AC330" si="45">IF($M267="", "", IF(F267="", $W$8, IF(ISNUMBER(F267)=FALSE, $W$7, "")))</f>
        <v/>
      </c>
    </row>
    <row r="268" spans="1:29" x14ac:dyDescent="0.25">
      <c r="A268" s="2"/>
      <c r="B268" s="13"/>
      <c r="C268" s="123"/>
      <c r="D268" s="124"/>
      <c r="E268" s="125"/>
      <c r="F268" s="126"/>
      <c r="G268" s="2"/>
      <c r="H268" s="146" t="str">
        <f>IF($R268="", "", IFERROR(INDEX('Time &amp; Efficiency'!$CJ$9:$CJ$1470, MATCH(CONCATENATE($R268, " - ", 'Time &amp; Efficiency'!CQ$8), 'Time &amp; Efficiency'!CS$9:CS$1470, 0)), $O$7))</f>
        <v/>
      </c>
      <c r="I268" s="147" t="str">
        <f>IF($R268="", "", IFERROR(INDEX('Time &amp; Efficiency'!$CJ$9:$CJ$1470, MATCH(CONCATENATE($R268, " - ", 'Time &amp; Efficiency'!CR$8), 'Time &amp; Efficiency'!CT$9:CT$1470, 0)), $O$7))</f>
        <v/>
      </c>
      <c r="J268" s="2"/>
      <c r="M268" s="17" t="str">
        <f t="shared" ref="M268:M331" si="46">IF(COUNTIF($B268:$F268, "")=5, "", "X")</f>
        <v/>
      </c>
      <c r="O268" s="118" t="str">
        <f t="shared" ref="O268:O331" si="47">IF($M268="", "", IFERROR((D268*(1-$E268))/24, ""))</f>
        <v/>
      </c>
      <c r="Q268" s="131" t="str">
        <f t="shared" ref="Q268:Q331" si="48">IF($M268="", "", IF($E268=1, "", $F268))</f>
        <v/>
      </c>
      <c r="R268" s="134" t="str">
        <f t="shared" ref="R268:R331" si="49">IF($Q268="", "", COUNTIF($Q$11:$Q$510, "&lt;"&amp;$Q268)+1)</f>
        <v/>
      </c>
      <c r="T268" s="17">
        <v>258</v>
      </c>
      <c r="U268" s="131" t="str">
        <f t="shared" ref="U268:U331" si="50">IFERROR(INDEX($Q$11:$Q$510, MATCH($T268, $R$11:$R$510, 0)), "")</f>
        <v/>
      </c>
      <c r="W268" s="137" t="str">
        <f t="shared" ref="W268:W331" si="51">IFERROR(INDEX($O$11:$O$510, MATCH($T268, $R$11:$R$510, 0)), "")</f>
        <v/>
      </c>
      <c r="Y268" s="6" t="str">
        <f t="shared" ref="Y268:Z331" si="52">IF($M268="", "", IF(B268="", $W$8, IF(COUNTIF(B$11:B$510, B268)&gt;1, $W$7, "")))</f>
        <v/>
      </c>
      <c r="Z268" s="54" t="str">
        <f t="shared" si="52"/>
        <v/>
      </c>
      <c r="AA268" s="54" t="str">
        <f t="shared" ref="AA268:AA331" si="53">IF($M268="", "", IF(D268="", $W$8, IF(ISNUMBER(D268)=FALSE, $W$7, "")))</f>
        <v/>
      </c>
      <c r="AB268" s="54" t="str">
        <f t="shared" si="44"/>
        <v/>
      </c>
      <c r="AC268" s="7" t="str">
        <f t="shared" si="45"/>
        <v/>
      </c>
    </row>
    <row r="269" spans="1:29" x14ac:dyDescent="0.25">
      <c r="A269" s="2"/>
      <c r="B269" s="13"/>
      <c r="C269" s="123"/>
      <c r="D269" s="124"/>
      <c r="E269" s="125"/>
      <c r="F269" s="126"/>
      <c r="G269" s="2"/>
      <c r="H269" s="146" t="str">
        <f>IF($R269="", "", IFERROR(INDEX('Time &amp; Efficiency'!$CJ$9:$CJ$1470, MATCH(CONCATENATE($R269, " - ", 'Time &amp; Efficiency'!CQ$8), 'Time &amp; Efficiency'!CS$9:CS$1470, 0)), $O$7))</f>
        <v/>
      </c>
      <c r="I269" s="147" t="str">
        <f>IF($R269="", "", IFERROR(INDEX('Time &amp; Efficiency'!$CJ$9:$CJ$1470, MATCH(CONCATENATE($R269, " - ", 'Time &amp; Efficiency'!CR$8), 'Time &amp; Efficiency'!CT$9:CT$1470, 0)), $O$7))</f>
        <v/>
      </c>
      <c r="J269" s="2"/>
      <c r="M269" s="17" t="str">
        <f t="shared" si="46"/>
        <v/>
      </c>
      <c r="O269" s="118" t="str">
        <f t="shared" si="47"/>
        <v/>
      </c>
      <c r="Q269" s="131" t="str">
        <f t="shared" si="48"/>
        <v/>
      </c>
      <c r="R269" s="134" t="str">
        <f t="shared" si="49"/>
        <v/>
      </c>
      <c r="T269" s="17">
        <v>259</v>
      </c>
      <c r="U269" s="131" t="str">
        <f t="shared" si="50"/>
        <v/>
      </c>
      <c r="W269" s="137" t="str">
        <f t="shared" si="51"/>
        <v/>
      </c>
      <c r="Y269" s="6" t="str">
        <f t="shared" si="52"/>
        <v/>
      </c>
      <c r="Z269" s="54" t="str">
        <f t="shared" si="52"/>
        <v/>
      </c>
      <c r="AA269" s="54" t="str">
        <f t="shared" si="53"/>
        <v/>
      </c>
      <c r="AB269" s="54" t="str">
        <f t="shared" si="44"/>
        <v/>
      </c>
      <c r="AC269" s="7" t="str">
        <f t="shared" si="45"/>
        <v/>
      </c>
    </row>
    <row r="270" spans="1:29" x14ac:dyDescent="0.25">
      <c r="A270" s="2"/>
      <c r="B270" s="13"/>
      <c r="C270" s="123"/>
      <c r="D270" s="124"/>
      <c r="E270" s="125"/>
      <c r="F270" s="126"/>
      <c r="G270" s="2"/>
      <c r="H270" s="146" t="str">
        <f>IF($R270="", "", IFERROR(INDEX('Time &amp; Efficiency'!$CJ$9:$CJ$1470, MATCH(CONCATENATE($R270, " - ", 'Time &amp; Efficiency'!CQ$8), 'Time &amp; Efficiency'!CS$9:CS$1470, 0)), $O$7))</f>
        <v/>
      </c>
      <c r="I270" s="147" t="str">
        <f>IF($R270="", "", IFERROR(INDEX('Time &amp; Efficiency'!$CJ$9:$CJ$1470, MATCH(CONCATENATE($R270, " - ", 'Time &amp; Efficiency'!CR$8), 'Time &amp; Efficiency'!CT$9:CT$1470, 0)), $O$7))</f>
        <v/>
      </c>
      <c r="J270" s="2"/>
      <c r="M270" s="17" t="str">
        <f t="shared" si="46"/>
        <v/>
      </c>
      <c r="O270" s="118" t="str">
        <f t="shared" si="47"/>
        <v/>
      </c>
      <c r="Q270" s="131" t="str">
        <f t="shared" si="48"/>
        <v/>
      </c>
      <c r="R270" s="134" t="str">
        <f t="shared" si="49"/>
        <v/>
      </c>
      <c r="T270" s="17">
        <v>260</v>
      </c>
      <c r="U270" s="131" t="str">
        <f t="shared" si="50"/>
        <v/>
      </c>
      <c r="W270" s="137" t="str">
        <f t="shared" si="51"/>
        <v/>
      </c>
      <c r="Y270" s="6" t="str">
        <f t="shared" si="52"/>
        <v/>
      </c>
      <c r="Z270" s="54" t="str">
        <f t="shared" si="52"/>
        <v/>
      </c>
      <c r="AA270" s="54" t="str">
        <f t="shared" si="53"/>
        <v/>
      </c>
      <c r="AB270" s="54" t="str">
        <f t="shared" si="44"/>
        <v/>
      </c>
      <c r="AC270" s="7" t="str">
        <f t="shared" si="45"/>
        <v/>
      </c>
    </row>
    <row r="271" spans="1:29" x14ac:dyDescent="0.25">
      <c r="A271" s="2"/>
      <c r="B271" s="13"/>
      <c r="C271" s="123"/>
      <c r="D271" s="124"/>
      <c r="E271" s="125"/>
      <c r="F271" s="126"/>
      <c r="G271" s="2"/>
      <c r="H271" s="146" t="str">
        <f>IF($R271="", "", IFERROR(INDEX('Time &amp; Efficiency'!$CJ$9:$CJ$1470, MATCH(CONCATENATE($R271, " - ", 'Time &amp; Efficiency'!CQ$8), 'Time &amp; Efficiency'!CS$9:CS$1470, 0)), $O$7))</f>
        <v/>
      </c>
      <c r="I271" s="147" t="str">
        <f>IF($R271="", "", IFERROR(INDEX('Time &amp; Efficiency'!$CJ$9:$CJ$1470, MATCH(CONCATENATE($R271, " - ", 'Time &amp; Efficiency'!CR$8), 'Time &amp; Efficiency'!CT$9:CT$1470, 0)), $O$7))</f>
        <v/>
      </c>
      <c r="J271" s="2"/>
      <c r="M271" s="17" t="str">
        <f t="shared" si="46"/>
        <v/>
      </c>
      <c r="O271" s="118" t="str">
        <f t="shared" si="47"/>
        <v/>
      </c>
      <c r="Q271" s="131" t="str">
        <f t="shared" si="48"/>
        <v/>
      </c>
      <c r="R271" s="134" t="str">
        <f t="shared" si="49"/>
        <v/>
      </c>
      <c r="T271" s="17">
        <v>261</v>
      </c>
      <c r="U271" s="131" t="str">
        <f t="shared" si="50"/>
        <v/>
      </c>
      <c r="W271" s="137" t="str">
        <f t="shared" si="51"/>
        <v/>
      </c>
      <c r="Y271" s="6" t="str">
        <f t="shared" si="52"/>
        <v/>
      </c>
      <c r="Z271" s="54" t="str">
        <f t="shared" si="52"/>
        <v/>
      </c>
      <c r="AA271" s="54" t="str">
        <f t="shared" si="53"/>
        <v/>
      </c>
      <c r="AB271" s="54" t="str">
        <f t="shared" si="44"/>
        <v/>
      </c>
      <c r="AC271" s="7" t="str">
        <f t="shared" si="45"/>
        <v/>
      </c>
    </row>
    <row r="272" spans="1:29" x14ac:dyDescent="0.25">
      <c r="A272" s="2"/>
      <c r="B272" s="13"/>
      <c r="C272" s="123"/>
      <c r="D272" s="124"/>
      <c r="E272" s="125"/>
      <c r="F272" s="126"/>
      <c r="G272" s="2"/>
      <c r="H272" s="146" t="str">
        <f>IF($R272="", "", IFERROR(INDEX('Time &amp; Efficiency'!$CJ$9:$CJ$1470, MATCH(CONCATENATE($R272, " - ", 'Time &amp; Efficiency'!CQ$8), 'Time &amp; Efficiency'!CS$9:CS$1470, 0)), $O$7))</f>
        <v/>
      </c>
      <c r="I272" s="147" t="str">
        <f>IF($R272="", "", IFERROR(INDEX('Time &amp; Efficiency'!$CJ$9:$CJ$1470, MATCH(CONCATENATE($R272, " - ", 'Time &amp; Efficiency'!CR$8), 'Time &amp; Efficiency'!CT$9:CT$1470, 0)), $O$7))</f>
        <v/>
      </c>
      <c r="J272" s="2"/>
      <c r="M272" s="17" t="str">
        <f t="shared" si="46"/>
        <v/>
      </c>
      <c r="O272" s="118" t="str">
        <f t="shared" si="47"/>
        <v/>
      </c>
      <c r="Q272" s="131" t="str">
        <f t="shared" si="48"/>
        <v/>
      </c>
      <c r="R272" s="134" t="str">
        <f t="shared" si="49"/>
        <v/>
      </c>
      <c r="T272" s="17">
        <v>262</v>
      </c>
      <c r="U272" s="131" t="str">
        <f t="shared" si="50"/>
        <v/>
      </c>
      <c r="W272" s="137" t="str">
        <f t="shared" si="51"/>
        <v/>
      </c>
      <c r="Y272" s="6" t="str">
        <f t="shared" si="52"/>
        <v/>
      </c>
      <c r="Z272" s="54" t="str">
        <f t="shared" si="52"/>
        <v/>
      </c>
      <c r="AA272" s="54" t="str">
        <f t="shared" si="53"/>
        <v/>
      </c>
      <c r="AB272" s="54" t="str">
        <f t="shared" si="44"/>
        <v/>
      </c>
      <c r="AC272" s="7" t="str">
        <f t="shared" si="45"/>
        <v/>
      </c>
    </row>
    <row r="273" spans="1:29" x14ac:dyDescent="0.25">
      <c r="A273" s="2"/>
      <c r="B273" s="13"/>
      <c r="C273" s="123"/>
      <c r="D273" s="124"/>
      <c r="E273" s="125"/>
      <c r="F273" s="126"/>
      <c r="G273" s="2"/>
      <c r="H273" s="146" t="str">
        <f>IF($R273="", "", IFERROR(INDEX('Time &amp; Efficiency'!$CJ$9:$CJ$1470, MATCH(CONCATENATE($R273, " - ", 'Time &amp; Efficiency'!CQ$8), 'Time &amp; Efficiency'!CS$9:CS$1470, 0)), $O$7))</f>
        <v/>
      </c>
      <c r="I273" s="147" t="str">
        <f>IF($R273="", "", IFERROR(INDEX('Time &amp; Efficiency'!$CJ$9:$CJ$1470, MATCH(CONCATENATE($R273, " - ", 'Time &amp; Efficiency'!CR$8), 'Time &amp; Efficiency'!CT$9:CT$1470, 0)), $O$7))</f>
        <v/>
      </c>
      <c r="J273" s="2"/>
      <c r="M273" s="17" t="str">
        <f t="shared" si="46"/>
        <v/>
      </c>
      <c r="O273" s="118" t="str">
        <f t="shared" si="47"/>
        <v/>
      </c>
      <c r="Q273" s="131" t="str">
        <f t="shared" si="48"/>
        <v/>
      </c>
      <c r="R273" s="134" t="str">
        <f t="shared" si="49"/>
        <v/>
      </c>
      <c r="T273" s="17">
        <v>263</v>
      </c>
      <c r="U273" s="131" t="str">
        <f t="shared" si="50"/>
        <v/>
      </c>
      <c r="W273" s="137" t="str">
        <f t="shared" si="51"/>
        <v/>
      </c>
      <c r="Y273" s="6" t="str">
        <f t="shared" si="52"/>
        <v/>
      </c>
      <c r="Z273" s="54" t="str">
        <f t="shared" si="52"/>
        <v/>
      </c>
      <c r="AA273" s="54" t="str">
        <f t="shared" si="53"/>
        <v/>
      </c>
      <c r="AB273" s="54" t="str">
        <f t="shared" si="44"/>
        <v/>
      </c>
      <c r="AC273" s="7" t="str">
        <f t="shared" si="45"/>
        <v/>
      </c>
    </row>
    <row r="274" spans="1:29" x14ac:dyDescent="0.25">
      <c r="A274" s="2"/>
      <c r="B274" s="13"/>
      <c r="C274" s="123"/>
      <c r="D274" s="124"/>
      <c r="E274" s="125"/>
      <c r="F274" s="126"/>
      <c r="G274" s="2"/>
      <c r="H274" s="146" t="str">
        <f>IF($R274="", "", IFERROR(INDEX('Time &amp; Efficiency'!$CJ$9:$CJ$1470, MATCH(CONCATENATE($R274, " - ", 'Time &amp; Efficiency'!CQ$8), 'Time &amp; Efficiency'!CS$9:CS$1470, 0)), $O$7))</f>
        <v/>
      </c>
      <c r="I274" s="147" t="str">
        <f>IF($R274="", "", IFERROR(INDEX('Time &amp; Efficiency'!$CJ$9:$CJ$1470, MATCH(CONCATENATE($R274, " - ", 'Time &amp; Efficiency'!CR$8), 'Time &amp; Efficiency'!CT$9:CT$1470, 0)), $O$7))</f>
        <v/>
      </c>
      <c r="J274" s="2"/>
      <c r="M274" s="17" t="str">
        <f t="shared" si="46"/>
        <v/>
      </c>
      <c r="O274" s="118" t="str">
        <f t="shared" si="47"/>
        <v/>
      </c>
      <c r="Q274" s="131" t="str">
        <f t="shared" si="48"/>
        <v/>
      </c>
      <c r="R274" s="134" t="str">
        <f t="shared" si="49"/>
        <v/>
      </c>
      <c r="T274" s="17">
        <v>264</v>
      </c>
      <c r="U274" s="131" t="str">
        <f t="shared" si="50"/>
        <v/>
      </c>
      <c r="W274" s="137" t="str">
        <f t="shared" si="51"/>
        <v/>
      </c>
      <c r="Y274" s="6" t="str">
        <f t="shared" si="52"/>
        <v/>
      </c>
      <c r="Z274" s="54" t="str">
        <f t="shared" si="52"/>
        <v/>
      </c>
      <c r="AA274" s="54" t="str">
        <f t="shared" si="53"/>
        <v/>
      </c>
      <c r="AB274" s="54" t="str">
        <f t="shared" si="44"/>
        <v/>
      </c>
      <c r="AC274" s="7" t="str">
        <f t="shared" si="45"/>
        <v/>
      </c>
    </row>
    <row r="275" spans="1:29" x14ac:dyDescent="0.25">
      <c r="A275" s="2"/>
      <c r="B275" s="13"/>
      <c r="C275" s="123"/>
      <c r="D275" s="124"/>
      <c r="E275" s="125"/>
      <c r="F275" s="126"/>
      <c r="G275" s="2"/>
      <c r="H275" s="146" t="str">
        <f>IF($R275="", "", IFERROR(INDEX('Time &amp; Efficiency'!$CJ$9:$CJ$1470, MATCH(CONCATENATE($R275, " - ", 'Time &amp; Efficiency'!CQ$8), 'Time &amp; Efficiency'!CS$9:CS$1470, 0)), $O$7))</f>
        <v/>
      </c>
      <c r="I275" s="147" t="str">
        <f>IF($R275="", "", IFERROR(INDEX('Time &amp; Efficiency'!$CJ$9:$CJ$1470, MATCH(CONCATENATE($R275, " - ", 'Time &amp; Efficiency'!CR$8), 'Time &amp; Efficiency'!CT$9:CT$1470, 0)), $O$7))</f>
        <v/>
      </c>
      <c r="J275" s="2"/>
      <c r="M275" s="17" t="str">
        <f t="shared" si="46"/>
        <v/>
      </c>
      <c r="O275" s="118" t="str">
        <f t="shared" si="47"/>
        <v/>
      </c>
      <c r="Q275" s="131" t="str">
        <f t="shared" si="48"/>
        <v/>
      </c>
      <c r="R275" s="134" t="str">
        <f t="shared" si="49"/>
        <v/>
      </c>
      <c r="T275" s="17">
        <v>265</v>
      </c>
      <c r="U275" s="131" t="str">
        <f t="shared" si="50"/>
        <v/>
      </c>
      <c r="W275" s="137" t="str">
        <f t="shared" si="51"/>
        <v/>
      </c>
      <c r="Y275" s="6" t="str">
        <f t="shared" si="52"/>
        <v/>
      </c>
      <c r="Z275" s="54" t="str">
        <f t="shared" si="52"/>
        <v/>
      </c>
      <c r="AA275" s="54" t="str">
        <f t="shared" si="53"/>
        <v/>
      </c>
      <c r="AB275" s="54" t="str">
        <f t="shared" si="44"/>
        <v/>
      </c>
      <c r="AC275" s="7" t="str">
        <f t="shared" si="45"/>
        <v/>
      </c>
    </row>
    <row r="276" spans="1:29" x14ac:dyDescent="0.25">
      <c r="A276" s="2"/>
      <c r="B276" s="13"/>
      <c r="C276" s="123"/>
      <c r="D276" s="124"/>
      <c r="E276" s="125"/>
      <c r="F276" s="126"/>
      <c r="G276" s="2"/>
      <c r="H276" s="146" t="str">
        <f>IF($R276="", "", IFERROR(INDEX('Time &amp; Efficiency'!$CJ$9:$CJ$1470, MATCH(CONCATENATE($R276, " - ", 'Time &amp; Efficiency'!CQ$8), 'Time &amp; Efficiency'!CS$9:CS$1470, 0)), $O$7))</f>
        <v/>
      </c>
      <c r="I276" s="147" t="str">
        <f>IF($R276="", "", IFERROR(INDEX('Time &amp; Efficiency'!$CJ$9:$CJ$1470, MATCH(CONCATENATE($R276, " - ", 'Time &amp; Efficiency'!CR$8), 'Time &amp; Efficiency'!CT$9:CT$1470, 0)), $O$7))</f>
        <v/>
      </c>
      <c r="J276" s="2"/>
      <c r="M276" s="17" t="str">
        <f t="shared" si="46"/>
        <v/>
      </c>
      <c r="O276" s="118" t="str">
        <f t="shared" si="47"/>
        <v/>
      </c>
      <c r="Q276" s="131" t="str">
        <f t="shared" si="48"/>
        <v/>
      </c>
      <c r="R276" s="134" t="str">
        <f t="shared" si="49"/>
        <v/>
      </c>
      <c r="T276" s="17">
        <v>266</v>
      </c>
      <c r="U276" s="131" t="str">
        <f t="shared" si="50"/>
        <v/>
      </c>
      <c r="W276" s="137" t="str">
        <f t="shared" si="51"/>
        <v/>
      </c>
      <c r="Y276" s="6" t="str">
        <f t="shared" si="52"/>
        <v/>
      </c>
      <c r="Z276" s="54" t="str">
        <f t="shared" si="52"/>
        <v/>
      </c>
      <c r="AA276" s="54" t="str">
        <f t="shared" si="53"/>
        <v/>
      </c>
      <c r="AB276" s="54" t="str">
        <f t="shared" si="44"/>
        <v/>
      </c>
      <c r="AC276" s="7" t="str">
        <f t="shared" si="45"/>
        <v/>
      </c>
    </row>
    <row r="277" spans="1:29" x14ac:dyDescent="0.25">
      <c r="A277" s="2"/>
      <c r="B277" s="13"/>
      <c r="C277" s="123"/>
      <c r="D277" s="124"/>
      <c r="E277" s="125"/>
      <c r="F277" s="126"/>
      <c r="G277" s="2"/>
      <c r="H277" s="146" t="str">
        <f>IF($R277="", "", IFERROR(INDEX('Time &amp; Efficiency'!$CJ$9:$CJ$1470, MATCH(CONCATENATE($R277, " - ", 'Time &amp; Efficiency'!CQ$8), 'Time &amp; Efficiency'!CS$9:CS$1470, 0)), $O$7))</f>
        <v/>
      </c>
      <c r="I277" s="147" t="str">
        <f>IF($R277="", "", IFERROR(INDEX('Time &amp; Efficiency'!$CJ$9:$CJ$1470, MATCH(CONCATENATE($R277, " - ", 'Time &amp; Efficiency'!CR$8), 'Time &amp; Efficiency'!CT$9:CT$1470, 0)), $O$7))</f>
        <v/>
      </c>
      <c r="J277" s="2"/>
      <c r="M277" s="17" t="str">
        <f t="shared" si="46"/>
        <v/>
      </c>
      <c r="O277" s="118" t="str">
        <f t="shared" si="47"/>
        <v/>
      </c>
      <c r="Q277" s="131" t="str">
        <f t="shared" si="48"/>
        <v/>
      </c>
      <c r="R277" s="134" t="str">
        <f t="shared" si="49"/>
        <v/>
      </c>
      <c r="T277" s="17">
        <v>267</v>
      </c>
      <c r="U277" s="131" t="str">
        <f t="shared" si="50"/>
        <v/>
      </c>
      <c r="W277" s="137" t="str">
        <f t="shared" si="51"/>
        <v/>
      </c>
      <c r="Y277" s="6" t="str">
        <f t="shared" si="52"/>
        <v/>
      </c>
      <c r="Z277" s="54" t="str">
        <f t="shared" si="52"/>
        <v/>
      </c>
      <c r="AA277" s="54" t="str">
        <f t="shared" si="53"/>
        <v/>
      </c>
      <c r="AB277" s="54" t="str">
        <f t="shared" si="44"/>
        <v/>
      </c>
      <c r="AC277" s="7" t="str">
        <f t="shared" si="45"/>
        <v/>
      </c>
    </row>
    <row r="278" spans="1:29" x14ac:dyDescent="0.25">
      <c r="A278" s="2"/>
      <c r="B278" s="13"/>
      <c r="C278" s="123"/>
      <c r="D278" s="124"/>
      <c r="E278" s="125"/>
      <c r="F278" s="126"/>
      <c r="G278" s="2"/>
      <c r="H278" s="146" t="str">
        <f>IF($R278="", "", IFERROR(INDEX('Time &amp; Efficiency'!$CJ$9:$CJ$1470, MATCH(CONCATENATE($R278, " - ", 'Time &amp; Efficiency'!CQ$8), 'Time &amp; Efficiency'!CS$9:CS$1470, 0)), $O$7))</f>
        <v/>
      </c>
      <c r="I278" s="147" t="str">
        <f>IF($R278="", "", IFERROR(INDEX('Time &amp; Efficiency'!$CJ$9:$CJ$1470, MATCH(CONCATENATE($R278, " - ", 'Time &amp; Efficiency'!CR$8), 'Time &amp; Efficiency'!CT$9:CT$1470, 0)), $O$7))</f>
        <v/>
      </c>
      <c r="J278" s="2"/>
      <c r="M278" s="17" t="str">
        <f t="shared" si="46"/>
        <v/>
      </c>
      <c r="O278" s="118" t="str">
        <f t="shared" si="47"/>
        <v/>
      </c>
      <c r="Q278" s="131" t="str">
        <f t="shared" si="48"/>
        <v/>
      </c>
      <c r="R278" s="134" t="str">
        <f t="shared" si="49"/>
        <v/>
      </c>
      <c r="T278" s="17">
        <v>268</v>
      </c>
      <c r="U278" s="131" t="str">
        <f t="shared" si="50"/>
        <v/>
      </c>
      <c r="W278" s="137" t="str">
        <f t="shared" si="51"/>
        <v/>
      </c>
      <c r="Y278" s="6" t="str">
        <f t="shared" si="52"/>
        <v/>
      </c>
      <c r="Z278" s="54" t="str">
        <f t="shared" si="52"/>
        <v/>
      </c>
      <c r="AA278" s="54" t="str">
        <f t="shared" si="53"/>
        <v/>
      </c>
      <c r="AB278" s="54" t="str">
        <f t="shared" si="44"/>
        <v/>
      </c>
      <c r="AC278" s="7" t="str">
        <f t="shared" si="45"/>
        <v/>
      </c>
    </row>
    <row r="279" spans="1:29" x14ac:dyDescent="0.25">
      <c r="A279" s="2"/>
      <c r="B279" s="13"/>
      <c r="C279" s="123"/>
      <c r="D279" s="124"/>
      <c r="E279" s="125"/>
      <c r="F279" s="126"/>
      <c r="G279" s="2"/>
      <c r="H279" s="146" t="str">
        <f>IF($R279="", "", IFERROR(INDEX('Time &amp; Efficiency'!$CJ$9:$CJ$1470, MATCH(CONCATENATE($R279, " - ", 'Time &amp; Efficiency'!CQ$8), 'Time &amp; Efficiency'!CS$9:CS$1470, 0)), $O$7))</f>
        <v/>
      </c>
      <c r="I279" s="147" t="str">
        <f>IF($R279="", "", IFERROR(INDEX('Time &amp; Efficiency'!$CJ$9:$CJ$1470, MATCH(CONCATENATE($R279, " - ", 'Time &amp; Efficiency'!CR$8), 'Time &amp; Efficiency'!CT$9:CT$1470, 0)), $O$7))</f>
        <v/>
      </c>
      <c r="J279" s="2"/>
      <c r="M279" s="17" t="str">
        <f t="shared" si="46"/>
        <v/>
      </c>
      <c r="O279" s="118" t="str">
        <f t="shared" si="47"/>
        <v/>
      </c>
      <c r="Q279" s="131" t="str">
        <f t="shared" si="48"/>
        <v/>
      </c>
      <c r="R279" s="134" t="str">
        <f t="shared" si="49"/>
        <v/>
      </c>
      <c r="T279" s="17">
        <v>269</v>
      </c>
      <c r="U279" s="131" t="str">
        <f t="shared" si="50"/>
        <v/>
      </c>
      <c r="W279" s="137" t="str">
        <f t="shared" si="51"/>
        <v/>
      </c>
      <c r="Y279" s="6" t="str">
        <f t="shared" si="52"/>
        <v/>
      </c>
      <c r="Z279" s="54" t="str">
        <f t="shared" si="52"/>
        <v/>
      </c>
      <c r="AA279" s="54" t="str">
        <f t="shared" si="53"/>
        <v/>
      </c>
      <c r="AB279" s="54" t="str">
        <f t="shared" si="44"/>
        <v/>
      </c>
      <c r="AC279" s="7" t="str">
        <f t="shared" si="45"/>
        <v/>
      </c>
    </row>
    <row r="280" spans="1:29" x14ac:dyDescent="0.25">
      <c r="A280" s="2"/>
      <c r="B280" s="13"/>
      <c r="C280" s="123"/>
      <c r="D280" s="124"/>
      <c r="E280" s="125"/>
      <c r="F280" s="126"/>
      <c r="G280" s="2"/>
      <c r="H280" s="146" t="str">
        <f>IF($R280="", "", IFERROR(INDEX('Time &amp; Efficiency'!$CJ$9:$CJ$1470, MATCH(CONCATENATE($R280, " - ", 'Time &amp; Efficiency'!CQ$8), 'Time &amp; Efficiency'!CS$9:CS$1470, 0)), $O$7))</f>
        <v/>
      </c>
      <c r="I280" s="147" t="str">
        <f>IF($R280="", "", IFERROR(INDEX('Time &amp; Efficiency'!$CJ$9:$CJ$1470, MATCH(CONCATENATE($R280, " - ", 'Time &amp; Efficiency'!CR$8), 'Time &amp; Efficiency'!CT$9:CT$1470, 0)), $O$7))</f>
        <v/>
      </c>
      <c r="J280" s="2"/>
      <c r="M280" s="17" t="str">
        <f t="shared" si="46"/>
        <v/>
      </c>
      <c r="O280" s="118" t="str">
        <f t="shared" si="47"/>
        <v/>
      </c>
      <c r="Q280" s="131" t="str">
        <f t="shared" si="48"/>
        <v/>
      </c>
      <c r="R280" s="134" t="str">
        <f t="shared" si="49"/>
        <v/>
      </c>
      <c r="T280" s="17">
        <v>270</v>
      </c>
      <c r="U280" s="131" t="str">
        <f t="shared" si="50"/>
        <v/>
      </c>
      <c r="W280" s="137" t="str">
        <f t="shared" si="51"/>
        <v/>
      </c>
      <c r="Y280" s="6" t="str">
        <f t="shared" si="52"/>
        <v/>
      </c>
      <c r="Z280" s="54" t="str">
        <f t="shared" si="52"/>
        <v/>
      </c>
      <c r="AA280" s="54" t="str">
        <f t="shared" si="53"/>
        <v/>
      </c>
      <c r="AB280" s="54" t="str">
        <f t="shared" si="44"/>
        <v/>
      </c>
      <c r="AC280" s="7" t="str">
        <f t="shared" si="45"/>
        <v/>
      </c>
    </row>
    <row r="281" spans="1:29" x14ac:dyDescent="0.25">
      <c r="A281" s="2"/>
      <c r="B281" s="13"/>
      <c r="C281" s="123"/>
      <c r="D281" s="124"/>
      <c r="E281" s="125"/>
      <c r="F281" s="126"/>
      <c r="G281" s="2"/>
      <c r="H281" s="146" t="str">
        <f>IF($R281="", "", IFERROR(INDEX('Time &amp; Efficiency'!$CJ$9:$CJ$1470, MATCH(CONCATENATE($R281, " - ", 'Time &amp; Efficiency'!CQ$8), 'Time &amp; Efficiency'!CS$9:CS$1470, 0)), $O$7))</f>
        <v/>
      </c>
      <c r="I281" s="147" t="str">
        <f>IF($R281="", "", IFERROR(INDEX('Time &amp; Efficiency'!$CJ$9:$CJ$1470, MATCH(CONCATENATE($R281, " - ", 'Time &amp; Efficiency'!CR$8), 'Time &amp; Efficiency'!CT$9:CT$1470, 0)), $O$7))</f>
        <v/>
      </c>
      <c r="J281" s="2"/>
      <c r="M281" s="17" t="str">
        <f t="shared" si="46"/>
        <v/>
      </c>
      <c r="O281" s="118" t="str">
        <f t="shared" si="47"/>
        <v/>
      </c>
      <c r="Q281" s="131" t="str">
        <f t="shared" si="48"/>
        <v/>
      </c>
      <c r="R281" s="134" t="str">
        <f t="shared" si="49"/>
        <v/>
      </c>
      <c r="T281" s="17">
        <v>271</v>
      </c>
      <c r="U281" s="131" t="str">
        <f t="shared" si="50"/>
        <v/>
      </c>
      <c r="W281" s="137" t="str">
        <f t="shared" si="51"/>
        <v/>
      </c>
      <c r="Y281" s="6" t="str">
        <f t="shared" si="52"/>
        <v/>
      </c>
      <c r="Z281" s="54" t="str">
        <f t="shared" si="52"/>
        <v/>
      </c>
      <c r="AA281" s="54" t="str">
        <f t="shared" si="53"/>
        <v/>
      </c>
      <c r="AB281" s="54" t="str">
        <f t="shared" si="44"/>
        <v/>
      </c>
      <c r="AC281" s="7" t="str">
        <f t="shared" si="45"/>
        <v/>
      </c>
    </row>
    <row r="282" spans="1:29" x14ac:dyDescent="0.25">
      <c r="A282" s="2"/>
      <c r="B282" s="13"/>
      <c r="C282" s="123"/>
      <c r="D282" s="124"/>
      <c r="E282" s="125"/>
      <c r="F282" s="126"/>
      <c r="G282" s="2"/>
      <c r="H282" s="146" t="str">
        <f>IF($R282="", "", IFERROR(INDEX('Time &amp; Efficiency'!$CJ$9:$CJ$1470, MATCH(CONCATENATE($R282, " - ", 'Time &amp; Efficiency'!CQ$8), 'Time &amp; Efficiency'!CS$9:CS$1470, 0)), $O$7))</f>
        <v/>
      </c>
      <c r="I282" s="147" t="str">
        <f>IF($R282="", "", IFERROR(INDEX('Time &amp; Efficiency'!$CJ$9:$CJ$1470, MATCH(CONCATENATE($R282, " - ", 'Time &amp; Efficiency'!CR$8), 'Time &amp; Efficiency'!CT$9:CT$1470, 0)), $O$7))</f>
        <v/>
      </c>
      <c r="J282" s="2"/>
      <c r="M282" s="17" t="str">
        <f t="shared" si="46"/>
        <v/>
      </c>
      <c r="O282" s="118" t="str">
        <f t="shared" si="47"/>
        <v/>
      </c>
      <c r="Q282" s="131" t="str">
        <f t="shared" si="48"/>
        <v/>
      </c>
      <c r="R282" s="134" t="str">
        <f t="shared" si="49"/>
        <v/>
      </c>
      <c r="T282" s="17">
        <v>272</v>
      </c>
      <c r="U282" s="131" t="str">
        <f t="shared" si="50"/>
        <v/>
      </c>
      <c r="W282" s="137" t="str">
        <f t="shared" si="51"/>
        <v/>
      </c>
      <c r="Y282" s="6" t="str">
        <f t="shared" si="52"/>
        <v/>
      </c>
      <c r="Z282" s="54" t="str">
        <f t="shared" si="52"/>
        <v/>
      </c>
      <c r="AA282" s="54" t="str">
        <f t="shared" si="53"/>
        <v/>
      </c>
      <c r="AB282" s="54" t="str">
        <f t="shared" si="44"/>
        <v/>
      </c>
      <c r="AC282" s="7" t="str">
        <f t="shared" si="45"/>
        <v/>
      </c>
    </row>
    <row r="283" spans="1:29" x14ac:dyDescent="0.25">
      <c r="A283" s="2"/>
      <c r="B283" s="13"/>
      <c r="C283" s="123"/>
      <c r="D283" s="124"/>
      <c r="E283" s="125"/>
      <c r="F283" s="126"/>
      <c r="G283" s="2"/>
      <c r="H283" s="146" t="str">
        <f>IF($R283="", "", IFERROR(INDEX('Time &amp; Efficiency'!$CJ$9:$CJ$1470, MATCH(CONCATENATE($R283, " - ", 'Time &amp; Efficiency'!CQ$8), 'Time &amp; Efficiency'!CS$9:CS$1470, 0)), $O$7))</f>
        <v/>
      </c>
      <c r="I283" s="147" t="str">
        <f>IF($R283="", "", IFERROR(INDEX('Time &amp; Efficiency'!$CJ$9:$CJ$1470, MATCH(CONCATENATE($R283, " - ", 'Time &amp; Efficiency'!CR$8), 'Time &amp; Efficiency'!CT$9:CT$1470, 0)), $O$7))</f>
        <v/>
      </c>
      <c r="J283" s="2"/>
      <c r="M283" s="17" t="str">
        <f t="shared" si="46"/>
        <v/>
      </c>
      <c r="O283" s="118" t="str">
        <f t="shared" si="47"/>
        <v/>
      </c>
      <c r="Q283" s="131" t="str">
        <f t="shared" si="48"/>
        <v/>
      </c>
      <c r="R283" s="134" t="str">
        <f t="shared" si="49"/>
        <v/>
      </c>
      <c r="T283" s="17">
        <v>273</v>
      </c>
      <c r="U283" s="131" t="str">
        <f t="shared" si="50"/>
        <v/>
      </c>
      <c r="W283" s="137" t="str">
        <f t="shared" si="51"/>
        <v/>
      </c>
      <c r="Y283" s="6" t="str">
        <f t="shared" si="52"/>
        <v/>
      </c>
      <c r="Z283" s="54" t="str">
        <f t="shared" si="52"/>
        <v/>
      </c>
      <c r="AA283" s="54" t="str">
        <f t="shared" si="53"/>
        <v/>
      </c>
      <c r="AB283" s="54" t="str">
        <f t="shared" si="44"/>
        <v/>
      </c>
      <c r="AC283" s="7" t="str">
        <f t="shared" si="45"/>
        <v/>
      </c>
    </row>
    <row r="284" spans="1:29" x14ac:dyDescent="0.25">
      <c r="A284" s="2"/>
      <c r="B284" s="13"/>
      <c r="C284" s="123"/>
      <c r="D284" s="124"/>
      <c r="E284" s="125"/>
      <c r="F284" s="126"/>
      <c r="G284" s="2"/>
      <c r="H284" s="146" t="str">
        <f>IF($R284="", "", IFERROR(INDEX('Time &amp; Efficiency'!$CJ$9:$CJ$1470, MATCH(CONCATENATE($R284, " - ", 'Time &amp; Efficiency'!CQ$8), 'Time &amp; Efficiency'!CS$9:CS$1470, 0)), $O$7))</f>
        <v/>
      </c>
      <c r="I284" s="147" t="str">
        <f>IF($R284="", "", IFERROR(INDEX('Time &amp; Efficiency'!$CJ$9:$CJ$1470, MATCH(CONCATENATE($R284, " - ", 'Time &amp; Efficiency'!CR$8), 'Time &amp; Efficiency'!CT$9:CT$1470, 0)), $O$7))</f>
        <v/>
      </c>
      <c r="J284" s="2"/>
      <c r="M284" s="17" t="str">
        <f t="shared" si="46"/>
        <v/>
      </c>
      <c r="O284" s="118" t="str">
        <f t="shared" si="47"/>
        <v/>
      </c>
      <c r="Q284" s="131" t="str">
        <f t="shared" si="48"/>
        <v/>
      </c>
      <c r="R284" s="134" t="str">
        <f t="shared" si="49"/>
        <v/>
      </c>
      <c r="T284" s="17">
        <v>274</v>
      </c>
      <c r="U284" s="131" t="str">
        <f t="shared" si="50"/>
        <v/>
      </c>
      <c r="W284" s="137" t="str">
        <f t="shared" si="51"/>
        <v/>
      </c>
      <c r="Y284" s="6" t="str">
        <f t="shared" si="52"/>
        <v/>
      </c>
      <c r="Z284" s="54" t="str">
        <f t="shared" si="52"/>
        <v/>
      </c>
      <c r="AA284" s="54" t="str">
        <f t="shared" si="53"/>
        <v/>
      </c>
      <c r="AB284" s="54" t="str">
        <f t="shared" si="44"/>
        <v/>
      </c>
      <c r="AC284" s="7" t="str">
        <f t="shared" si="45"/>
        <v/>
      </c>
    </row>
    <row r="285" spans="1:29" x14ac:dyDescent="0.25">
      <c r="A285" s="2"/>
      <c r="B285" s="13"/>
      <c r="C285" s="123"/>
      <c r="D285" s="124"/>
      <c r="E285" s="125"/>
      <c r="F285" s="126"/>
      <c r="G285" s="2"/>
      <c r="H285" s="146" t="str">
        <f>IF($R285="", "", IFERROR(INDEX('Time &amp; Efficiency'!$CJ$9:$CJ$1470, MATCH(CONCATENATE($R285, " - ", 'Time &amp; Efficiency'!CQ$8), 'Time &amp; Efficiency'!CS$9:CS$1470, 0)), $O$7))</f>
        <v/>
      </c>
      <c r="I285" s="147" t="str">
        <f>IF($R285="", "", IFERROR(INDEX('Time &amp; Efficiency'!$CJ$9:$CJ$1470, MATCH(CONCATENATE($R285, " - ", 'Time &amp; Efficiency'!CR$8), 'Time &amp; Efficiency'!CT$9:CT$1470, 0)), $O$7))</f>
        <v/>
      </c>
      <c r="J285" s="2"/>
      <c r="M285" s="17" t="str">
        <f t="shared" si="46"/>
        <v/>
      </c>
      <c r="O285" s="118" t="str">
        <f t="shared" si="47"/>
        <v/>
      </c>
      <c r="Q285" s="131" t="str">
        <f t="shared" si="48"/>
        <v/>
      </c>
      <c r="R285" s="134" t="str">
        <f t="shared" si="49"/>
        <v/>
      </c>
      <c r="T285" s="17">
        <v>275</v>
      </c>
      <c r="U285" s="131" t="str">
        <f t="shared" si="50"/>
        <v/>
      </c>
      <c r="W285" s="137" t="str">
        <f t="shared" si="51"/>
        <v/>
      </c>
      <c r="Y285" s="6" t="str">
        <f t="shared" si="52"/>
        <v/>
      </c>
      <c r="Z285" s="54" t="str">
        <f t="shared" si="52"/>
        <v/>
      </c>
      <c r="AA285" s="54" t="str">
        <f t="shared" si="53"/>
        <v/>
      </c>
      <c r="AB285" s="54" t="str">
        <f t="shared" si="44"/>
        <v/>
      </c>
      <c r="AC285" s="7" t="str">
        <f t="shared" si="45"/>
        <v/>
      </c>
    </row>
    <row r="286" spans="1:29" x14ac:dyDescent="0.25">
      <c r="A286" s="2"/>
      <c r="B286" s="13"/>
      <c r="C286" s="123"/>
      <c r="D286" s="124"/>
      <c r="E286" s="125"/>
      <c r="F286" s="126"/>
      <c r="G286" s="2"/>
      <c r="H286" s="146" t="str">
        <f>IF($R286="", "", IFERROR(INDEX('Time &amp; Efficiency'!$CJ$9:$CJ$1470, MATCH(CONCATENATE($R286, " - ", 'Time &amp; Efficiency'!CQ$8), 'Time &amp; Efficiency'!CS$9:CS$1470, 0)), $O$7))</f>
        <v/>
      </c>
      <c r="I286" s="147" t="str">
        <f>IF($R286="", "", IFERROR(INDEX('Time &amp; Efficiency'!$CJ$9:$CJ$1470, MATCH(CONCATENATE($R286, " - ", 'Time &amp; Efficiency'!CR$8), 'Time &amp; Efficiency'!CT$9:CT$1470, 0)), $O$7))</f>
        <v/>
      </c>
      <c r="J286" s="2"/>
      <c r="M286" s="17" t="str">
        <f t="shared" si="46"/>
        <v/>
      </c>
      <c r="O286" s="118" t="str">
        <f t="shared" si="47"/>
        <v/>
      </c>
      <c r="Q286" s="131" t="str">
        <f t="shared" si="48"/>
        <v/>
      </c>
      <c r="R286" s="134" t="str">
        <f t="shared" si="49"/>
        <v/>
      </c>
      <c r="T286" s="17">
        <v>276</v>
      </c>
      <c r="U286" s="131" t="str">
        <f t="shared" si="50"/>
        <v/>
      </c>
      <c r="W286" s="137" t="str">
        <f t="shared" si="51"/>
        <v/>
      </c>
      <c r="Y286" s="6" t="str">
        <f t="shared" si="52"/>
        <v/>
      </c>
      <c r="Z286" s="54" t="str">
        <f t="shared" si="52"/>
        <v/>
      </c>
      <c r="AA286" s="54" t="str">
        <f t="shared" si="53"/>
        <v/>
      </c>
      <c r="AB286" s="54" t="str">
        <f t="shared" si="44"/>
        <v/>
      </c>
      <c r="AC286" s="7" t="str">
        <f t="shared" si="45"/>
        <v/>
      </c>
    </row>
    <row r="287" spans="1:29" x14ac:dyDescent="0.25">
      <c r="A287" s="2"/>
      <c r="B287" s="13"/>
      <c r="C287" s="123"/>
      <c r="D287" s="124"/>
      <c r="E287" s="125"/>
      <c r="F287" s="126"/>
      <c r="G287" s="2"/>
      <c r="H287" s="146" t="str">
        <f>IF($R287="", "", IFERROR(INDEX('Time &amp; Efficiency'!$CJ$9:$CJ$1470, MATCH(CONCATENATE($R287, " - ", 'Time &amp; Efficiency'!CQ$8), 'Time &amp; Efficiency'!CS$9:CS$1470, 0)), $O$7))</f>
        <v/>
      </c>
      <c r="I287" s="147" t="str">
        <f>IF($R287="", "", IFERROR(INDEX('Time &amp; Efficiency'!$CJ$9:$CJ$1470, MATCH(CONCATENATE($R287, " - ", 'Time &amp; Efficiency'!CR$8), 'Time &amp; Efficiency'!CT$9:CT$1470, 0)), $O$7))</f>
        <v/>
      </c>
      <c r="J287" s="2"/>
      <c r="M287" s="17" t="str">
        <f t="shared" si="46"/>
        <v/>
      </c>
      <c r="O287" s="118" t="str">
        <f t="shared" si="47"/>
        <v/>
      </c>
      <c r="Q287" s="131" t="str">
        <f t="shared" si="48"/>
        <v/>
      </c>
      <c r="R287" s="134" t="str">
        <f t="shared" si="49"/>
        <v/>
      </c>
      <c r="T287" s="17">
        <v>277</v>
      </c>
      <c r="U287" s="131" t="str">
        <f t="shared" si="50"/>
        <v/>
      </c>
      <c r="W287" s="137" t="str">
        <f t="shared" si="51"/>
        <v/>
      </c>
      <c r="Y287" s="6" t="str">
        <f t="shared" si="52"/>
        <v/>
      </c>
      <c r="Z287" s="54" t="str">
        <f t="shared" si="52"/>
        <v/>
      </c>
      <c r="AA287" s="54" t="str">
        <f t="shared" si="53"/>
        <v/>
      </c>
      <c r="AB287" s="54" t="str">
        <f t="shared" si="44"/>
        <v/>
      </c>
      <c r="AC287" s="7" t="str">
        <f t="shared" si="45"/>
        <v/>
      </c>
    </row>
    <row r="288" spans="1:29" x14ac:dyDescent="0.25">
      <c r="A288" s="2"/>
      <c r="B288" s="13"/>
      <c r="C288" s="123"/>
      <c r="D288" s="124"/>
      <c r="E288" s="125"/>
      <c r="F288" s="126"/>
      <c r="G288" s="2"/>
      <c r="H288" s="146" t="str">
        <f>IF($R288="", "", IFERROR(INDEX('Time &amp; Efficiency'!$CJ$9:$CJ$1470, MATCH(CONCATENATE($R288, " - ", 'Time &amp; Efficiency'!CQ$8), 'Time &amp; Efficiency'!CS$9:CS$1470, 0)), $O$7))</f>
        <v/>
      </c>
      <c r="I288" s="147" t="str">
        <f>IF($R288="", "", IFERROR(INDEX('Time &amp; Efficiency'!$CJ$9:$CJ$1470, MATCH(CONCATENATE($R288, " - ", 'Time &amp; Efficiency'!CR$8), 'Time &amp; Efficiency'!CT$9:CT$1470, 0)), $O$7))</f>
        <v/>
      </c>
      <c r="J288" s="2"/>
      <c r="M288" s="17" t="str">
        <f t="shared" si="46"/>
        <v/>
      </c>
      <c r="O288" s="118" t="str">
        <f t="shared" si="47"/>
        <v/>
      </c>
      <c r="Q288" s="131" t="str">
        <f t="shared" si="48"/>
        <v/>
      </c>
      <c r="R288" s="134" t="str">
        <f t="shared" si="49"/>
        <v/>
      </c>
      <c r="T288" s="17">
        <v>278</v>
      </c>
      <c r="U288" s="131" t="str">
        <f t="shared" si="50"/>
        <v/>
      </c>
      <c r="W288" s="137" t="str">
        <f t="shared" si="51"/>
        <v/>
      </c>
      <c r="Y288" s="6" t="str">
        <f t="shared" si="52"/>
        <v/>
      </c>
      <c r="Z288" s="54" t="str">
        <f t="shared" si="52"/>
        <v/>
      </c>
      <c r="AA288" s="54" t="str">
        <f t="shared" si="53"/>
        <v/>
      </c>
      <c r="AB288" s="54" t="str">
        <f t="shared" si="44"/>
        <v/>
      </c>
      <c r="AC288" s="7" t="str">
        <f t="shared" si="45"/>
        <v/>
      </c>
    </row>
    <row r="289" spans="1:29" x14ac:dyDescent="0.25">
      <c r="A289" s="2"/>
      <c r="B289" s="13"/>
      <c r="C289" s="123"/>
      <c r="D289" s="124"/>
      <c r="E289" s="125"/>
      <c r="F289" s="126"/>
      <c r="G289" s="2"/>
      <c r="H289" s="146" t="str">
        <f>IF($R289="", "", IFERROR(INDEX('Time &amp; Efficiency'!$CJ$9:$CJ$1470, MATCH(CONCATENATE($R289, " - ", 'Time &amp; Efficiency'!CQ$8), 'Time &amp; Efficiency'!CS$9:CS$1470, 0)), $O$7))</f>
        <v/>
      </c>
      <c r="I289" s="147" t="str">
        <f>IF($R289="", "", IFERROR(INDEX('Time &amp; Efficiency'!$CJ$9:$CJ$1470, MATCH(CONCATENATE($R289, " - ", 'Time &amp; Efficiency'!CR$8), 'Time &amp; Efficiency'!CT$9:CT$1470, 0)), $O$7))</f>
        <v/>
      </c>
      <c r="J289" s="2"/>
      <c r="M289" s="17" t="str">
        <f t="shared" si="46"/>
        <v/>
      </c>
      <c r="O289" s="118" t="str">
        <f t="shared" si="47"/>
        <v/>
      </c>
      <c r="Q289" s="131" t="str">
        <f t="shared" si="48"/>
        <v/>
      </c>
      <c r="R289" s="134" t="str">
        <f t="shared" si="49"/>
        <v/>
      </c>
      <c r="T289" s="17">
        <v>279</v>
      </c>
      <c r="U289" s="131" t="str">
        <f t="shared" si="50"/>
        <v/>
      </c>
      <c r="W289" s="137" t="str">
        <f t="shared" si="51"/>
        <v/>
      </c>
      <c r="Y289" s="6" t="str">
        <f t="shared" si="52"/>
        <v/>
      </c>
      <c r="Z289" s="54" t="str">
        <f t="shared" si="52"/>
        <v/>
      </c>
      <c r="AA289" s="54" t="str">
        <f t="shared" si="53"/>
        <v/>
      </c>
      <c r="AB289" s="54" t="str">
        <f t="shared" si="44"/>
        <v/>
      </c>
      <c r="AC289" s="7" t="str">
        <f t="shared" si="45"/>
        <v/>
      </c>
    </row>
    <row r="290" spans="1:29" x14ac:dyDescent="0.25">
      <c r="A290" s="2"/>
      <c r="B290" s="13"/>
      <c r="C290" s="123"/>
      <c r="D290" s="124"/>
      <c r="E290" s="125"/>
      <c r="F290" s="126"/>
      <c r="G290" s="2"/>
      <c r="H290" s="146" t="str">
        <f>IF($R290="", "", IFERROR(INDEX('Time &amp; Efficiency'!$CJ$9:$CJ$1470, MATCH(CONCATENATE($R290, " - ", 'Time &amp; Efficiency'!CQ$8), 'Time &amp; Efficiency'!CS$9:CS$1470, 0)), $O$7))</f>
        <v/>
      </c>
      <c r="I290" s="147" t="str">
        <f>IF($R290="", "", IFERROR(INDEX('Time &amp; Efficiency'!$CJ$9:$CJ$1470, MATCH(CONCATENATE($R290, " - ", 'Time &amp; Efficiency'!CR$8), 'Time &amp; Efficiency'!CT$9:CT$1470, 0)), $O$7))</f>
        <v/>
      </c>
      <c r="J290" s="2"/>
      <c r="M290" s="17" t="str">
        <f t="shared" si="46"/>
        <v/>
      </c>
      <c r="O290" s="118" t="str">
        <f t="shared" si="47"/>
        <v/>
      </c>
      <c r="Q290" s="131" t="str">
        <f t="shared" si="48"/>
        <v/>
      </c>
      <c r="R290" s="134" t="str">
        <f t="shared" si="49"/>
        <v/>
      </c>
      <c r="T290" s="17">
        <v>280</v>
      </c>
      <c r="U290" s="131" t="str">
        <f t="shared" si="50"/>
        <v/>
      </c>
      <c r="W290" s="137" t="str">
        <f t="shared" si="51"/>
        <v/>
      </c>
      <c r="Y290" s="6" t="str">
        <f t="shared" si="52"/>
        <v/>
      </c>
      <c r="Z290" s="54" t="str">
        <f t="shared" si="52"/>
        <v/>
      </c>
      <c r="AA290" s="54" t="str">
        <f t="shared" si="53"/>
        <v/>
      </c>
      <c r="AB290" s="54" t="str">
        <f t="shared" si="44"/>
        <v/>
      </c>
      <c r="AC290" s="7" t="str">
        <f t="shared" si="45"/>
        <v/>
      </c>
    </row>
    <row r="291" spans="1:29" x14ac:dyDescent="0.25">
      <c r="A291" s="2"/>
      <c r="B291" s="13"/>
      <c r="C291" s="123"/>
      <c r="D291" s="124"/>
      <c r="E291" s="125"/>
      <c r="F291" s="126"/>
      <c r="G291" s="2"/>
      <c r="H291" s="146" t="str">
        <f>IF($R291="", "", IFERROR(INDEX('Time &amp; Efficiency'!$CJ$9:$CJ$1470, MATCH(CONCATENATE($R291, " - ", 'Time &amp; Efficiency'!CQ$8), 'Time &amp; Efficiency'!CS$9:CS$1470, 0)), $O$7))</f>
        <v/>
      </c>
      <c r="I291" s="147" t="str">
        <f>IF($R291="", "", IFERROR(INDEX('Time &amp; Efficiency'!$CJ$9:$CJ$1470, MATCH(CONCATENATE($R291, " - ", 'Time &amp; Efficiency'!CR$8), 'Time &amp; Efficiency'!CT$9:CT$1470, 0)), $O$7))</f>
        <v/>
      </c>
      <c r="J291" s="2"/>
      <c r="M291" s="17" t="str">
        <f t="shared" si="46"/>
        <v/>
      </c>
      <c r="O291" s="118" t="str">
        <f t="shared" si="47"/>
        <v/>
      </c>
      <c r="Q291" s="131" t="str">
        <f t="shared" si="48"/>
        <v/>
      </c>
      <c r="R291" s="134" t="str">
        <f t="shared" si="49"/>
        <v/>
      </c>
      <c r="T291" s="17">
        <v>281</v>
      </c>
      <c r="U291" s="131" t="str">
        <f t="shared" si="50"/>
        <v/>
      </c>
      <c r="W291" s="137" t="str">
        <f t="shared" si="51"/>
        <v/>
      </c>
      <c r="Y291" s="6" t="str">
        <f t="shared" si="52"/>
        <v/>
      </c>
      <c r="Z291" s="54" t="str">
        <f t="shared" si="52"/>
        <v/>
      </c>
      <c r="AA291" s="54" t="str">
        <f t="shared" si="53"/>
        <v/>
      </c>
      <c r="AB291" s="54" t="str">
        <f t="shared" si="44"/>
        <v/>
      </c>
      <c r="AC291" s="7" t="str">
        <f t="shared" si="45"/>
        <v/>
      </c>
    </row>
    <row r="292" spans="1:29" x14ac:dyDescent="0.25">
      <c r="A292" s="2"/>
      <c r="B292" s="13"/>
      <c r="C292" s="123"/>
      <c r="D292" s="124"/>
      <c r="E292" s="125"/>
      <c r="F292" s="126"/>
      <c r="G292" s="2"/>
      <c r="H292" s="146" t="str">
        <f>IF($R292="", "", IFERROR(INDEX('Time &amp; Efficiency'!$CJ$9:$CJ$1470, MATCH(CONCATENATE($R292, " - ", 'Time &amp; Efficiency'!CQ$8), 'Time &amp; Efficiency'!CS$9:CS$1470, 0)), $O$7))</f>
        <v/>
      </c>
      <c r="I292" s="147" t="str">
        <f>IF($R292="", "", IFERROR(INDEX('Time &amp; Efficiency'!$CJ$9:$CJ$1470, MATCH(CONCATENATE($R292, " - ", 'Time &amp; Efficiency'!CR$8), 'Time &amp; Efficiency'!CT$9:CT$1470, 0)), $O$7))</f>
        <v/>
      </c>
      <c r="J292" s="2"/>
      <c r="M292" s="17" t="str">
        <f t="shared" si="46"/>
        <v/>
      </c>
      <c r="O292" s="118" t="str">
        <f t="shared" si="47"/>
        <v/>
      </c>
      <c r="Q292" s="131" t="str">
        <f t="shared" si="48"/>
        <v/>
      </c>
      <c r="R292" s="134" t="str">
        <f t="shared" si="49"/>
        <v/>
      </c>
      <c r="T292" s="17">
        <v>282</v>
      </c>
      <c r="U292" s="131" t="str">
        <f t="shared" si="50"/>
        <v/>
      </c>
      <c r="W292" s="137" t="str">
        <f t="shared" si="51"/>
        <v/>
      </c>
      <c r="Y292" s="6" t="str">
        <f t="shared" si="52"/>
        <v/>
      </c>
      <c r="Z292" s="54" t="str">
        <f t="shared" si="52"/>
        <v/>
      </c>
      <c r="AA292" s="54" t="str">
        <f t="shared" si="53"/>
        <v/>
      </c>
      <c r="AB292" s="54" t="str">
        <f t="shared" si="44"/>
        <v/>
      </c>
      <c r="AC292" s="7" t="str">
        <f t="shared" si="45"/>
        <v/>
      </c>
    </row>
    <row r="293" spans="1:29" x14ac:dyDescent="0.25">
      <c r="A293" s="2"/>
      <c r="B293" s="13"/>
      <c r="C293" s="123"/>
      <c r="D293" s="124"/>
      <c r="E293" s="125"/>
      <c r="F293" s="126"/>
      <c r="G293" s="2"/>
      <c r="H293" s="146" t="str">
        <f>IF($R293="", "", IFERROR(INDEX('Time &amp; Efficiency'!$CJ$9:$CJ$1470, MATCH(CONCATENATE($R293, " - ", 'Time &amp; Efficiency'!CQ$8), 'Time &amp; Efficiency'!CS$9:CS$1470, 0)), $O$7))</f>
        <v/>
      </c>
      <c r="I293" s="147" t="str">
        <f>IF($R293="", "", IFERROR(INDEX('Time &amp; Efficiency'!$CJ$9:$CJ$1470, MATCH(CONCATENATE($R293, " - ", 'Time &amp; Efficiency'!CR$8), 'Time &amp; Efficiency'!CT$9:CT$1470, 0)), $O$7))</f>
        <v/>
      </c>
      <c r="J293" s="2"/>
      <c r="M293" s="17" t="str">
        <f t="shared" si="46"/>
        <v/>
      </c>
      <c r="O293" s="118" t="str">
        <f t="shared" si="47"/>
        <v/>
      </c>
      <c r="Q293" s="131" t="str">
        <f t="shared" si="48"/>
        <v/>
      </c>
      <c r="R293" s="134" t="str">
        <f t="shared" si="49"/>
        <v/>
      </c>
      <c r="T293" s="17">
        <v>283</v>
      </c>
      <c r="U293" s="131" t="str">
        <f t="shared" si="50"/>
        <v/>
      </c>
      <c r="W293" s="137" t="str">
        <f t="shared" si="51"/>
        <v/>
      </c>
      <c r="Y293" s="6" t="str">
        <f t="shared" si="52"/>
        <v/>
      </c>
      <c r="Z293" s="54" t="str">
        <f t="shared" si="52"/>
        <v/>
      </c>
      <c r="AA293" s="54" t="str">
        <f t="shared" si="53"/>
        <v/>
      </c>
      <c r="AB293" s="54" t="str">
        <f t="shared" si="44"/>
        <v/>
      </c>
      <c r="AC293" s="7" t="str">
        <f t="shared" si="45"/>
        <v/>
      </c>
    </row>
    <row r="294" spans="1:29" x14ac:dyDescent="0.25">
      <c r="A294" s="2"/>
      <c r="B294" s="13"/>
      <c r="C294" s="123"/>
      <c r="D294" s="124"/>
      <c r="E294" s="125"/>
      <c r="F294" s="126"/>
      <c r="G294" s="2"/>
      <c r="H294" s="146" t="str">
        <f>IF($R294="", "", IFERROR(INDEX('Time &amp; Efficiency'!$CJ$9:$CJ$1470, MATCH(CONCATENATE($R294, " - ", 'Time &amp; Efficiency'!CQ$8), 'Time &amp; Efficiency'!CS$9:CS$1470, 0)), $O$7))</f>
        <v/>
      </c>
      <c r="I294" s="147" t="str">
        <f>IF($R294="", "", IFERROR(INDEX('Time &amp; Efficiency'!$CJ$9:$CJ$1470, MATCH(CONCATENATE($R294, " - ", 'Time &amp; Efficiency'!CR$8), 'Time &amp; Efficiency'!CT$9:CT$1470, 0)), $O$7))</f>
        <v/>
      </c>
      <c r="J294" s="2"/>
      <c r="M294" s="17" t="str">
        <f t="shared" si="46"/>
        <v/>
      </c>
      <c r="O294" s="118" t="str">
        <f t="shared" si="47"/>
        <v/>
      </c>
      <c r="Q294" s="131" t="str">
        <f t="shared" si="48"/>
        <v/>
      </c>
      <c r="R294" s="134" t="str">
        <f t="shared" si="49"/>
        <v/>
      </c>
      <c r="T294" s="17">
        <v>284</v>
      </c>
      <c r="U294" s="131" t="str">
        <f t="shared" si="50"/>
        <v/>
      </c>
      <c r="W294" s="137" t="str">
        <f t="shared" si="51"/>
        <v/>
      </c>
      <c r="Y294" s="6" t="str">
        <f t="shared" si="52"/>
        <v/>
      </c>
      <c r="Z294" s="54" t="str">
        <f t="shared" si="52"/>
        <v/>
      </c>
      <c r="AA294" s="54" t="str">
        <f t="shared" si="53"/>
        <v/>
      </c>
      <c r="AB294" s="54" t="str">
        <f t="shared" si="44"/>
        <v/>
      </c>
      <c r="AC294" s="7" t="str">
        <f t="shared" si="45"/>
        <v/>
      </c>
    </row>
    <row r="295" spans="1:29" x14ac:dyDescent="0.25">
      <c r="A295" s="2"/>
      <c r="B295" s="13"/>
      <c r="C295" s="123"/>
      <c r="D295" s="124"/>
      <c r="E295" s="125"/>
      <c r="F295" s="126"/>
      <c r="G295" s="2"/>
      <c r="H295" s="146" t="str">
        <f>IF($R295="", "", IFERROR(INDEX('Time &amp; Efficiency'!$CJ$9:$CJ$1470, MATCH(CONCATENATE($R295, " - ", 'Time &amp; Efficiency'!CQ$8), 'Time &amp; Efficiency'!CS$9:CS$1470, 0)), $O$7))</f>
        <v/>
      </c>
      <c r="I295" s="147" t="str">
        <f>IF($R295="", "", IFERROR(INDEX('Time &amp; Efficiency'!$CJ$9:$CJ$1470, MATCH(CONCATENATE($R295, " - ", 'Time &amp; Efficiency'!CR$8), 'Time &amp; Efficiency'!CT$9:CT$1470, 0)), $O$7))</f>
        <v/>
      </c>
      <c r="J295" s="2"/>
      <c r="M295" s="17" t="str">
        <f t="shared" si="46"/>
        <v/>
      </c>
      <c r="O295" s="118" t="str">
        <f t="shared" si="47"/>
        <v/>
      </c>
      <c r="Q295" s="131" t="str">
        <f t="shared" si="48"/>
        <v/>
      </c>
      <c r="R295" s="134" t="str">
        <f t="shared" si="49"/>
        <v/>
      </c>
      <c r="T295" s="17">
        <v>285</v>
      </c>
      <c r="U295" s="131" t="str">
        <f t="shared" si="50"/>
        <v/>
      </c>
      <c r="W295" s="137" t="str">
        <f t="shared" si="51"/>
        <v/>
      </c>
      <c r="Y295" s="6" t="str">
        <f t="shared" si="52"/>
        <v/>
      </c>
      <c r="Z295" s="54" t="str">
        <f t="shared" si="52"/>
        <v/>
      </c>
      <c r="AA295" s="54" t="str">
        <f t="shared" si="53"/>
        <v/>
      </c>
      <c r="AB295" s="54" t="str">
        <f t="shared" si="44"/>
        <v/>
      </c>
      <c r="AC295" s="7" t="str">
        <f t="shared" si="45"/>
        <v/>
      </c>
    </row>
    <row r="296" spans="1:29" x14ac:dyDescent="0.25">
      <c r="A296" s="2"/>
      <c r="B296" s="13"/>
      <c r="C296" s="123"/>
      <c r="D296" s="124"/>
      <c r="E296" s="125"/>
      <c r="F296" s="126"/>
      <c r="G296" s="2"/>
      <c r="H296" s="146" t="str">
        <f>IF($R296="", "", IFERROR(INDEX('Time &amp; Efficiency'!$CJ$9:$CJ$1470, MATCH(CONCATENATE($R296, " - ", 'Time &amp; Efficiency'!CQ$8), 'Time &amp; Efficiency'!CS$9:CS$1470, 0)), $O$7))</f>
        <v/>
      </c>
      <c r="I296" s="147" t="str">
        <f>IF($R296="", "", IFERROR(INDEX('Time &amp; Efficiency'!$CJ$9:$CJ$1470, MATCH(CONCATENATE($R296, " - ", 'Time &amp; Efficiency'!CR$8), 'Time &amp; Efficiency'!CT$9:CT$1470, 0)), $O$7))</f>
        <v/>
      </c>
      <c r="J296" s="2"/>
      <c r="M296" s="17" t="str">
        <f t="shared" si="46"/>
        <v/>
      </c>
      <c r="O296" s="118" t="str">
        <f t="shared" si="47"/>
        <v/>
      </c>
      <c r="Q296" s="131" t="str">
        <f t="shared" si="48"/>
        <v/>
      </c>
      <c r="R296" s="134" t="str">
        <f t="shared" si="49"/>
        <v/>
      </c>
      <c r="T296" s="17">
        <v>286</v>
      </c>
      <c r="U296" s="131" t="str">
        <f t="shared" si="50"/>
        <v/>
      </c>
      <c r="W296" s="137" t="str">
        <f t="shared" si="51"/>
        <v/>
      </c>
      <c r="Y296" s="6" t="str">
        <f t="shared" si="52"/>
        <v/>
      </c>
      <c r="Z296" s="54" t="str">
        <f t="shared" si="52"/>
        <v/>
      </c>
      <c r="AA296" s="54" t="str">
        <f t="shared" si="53"/>
        <v/>
      </c>
      <c r="AB296" s="54" t="str">
        <f t="shared" si="44"/>
        <v/>
      </c>
      <c r="AC296" s="7" t="str">
        <f t="shared" si="45"/>
        <v/>
      </c>
    </row>
    <row r="297" spans="1:29" x14ac:dyDescent="0.25">
      <c r="A297" s="2"/>
      <c r="B297" s="13"/>
      <c r="C297" s="123"/>
      <c r="D297" s="124"/>
      <c r="E297" s="125"/>
      <c r="F297" s="126"/>
      <c r="G297" s="2"/>
      <c r="H297" s="146" t="str">
        <f>IF($R297="", "", IFERROR(INDEX('Time &amp; Efficiency'!$CJ$9:$CJ$1470, MATCH(CONCATENATE($R297, " - ", 'Time &amp; Efficiency'!CQ$8), 'Time &amp; Efficiency'!CS$9:CS$1470, 0)), $O$7))</f>
        <v/>
      </c>
      <c r="I297" s="147" t="str">
        <f>IF($R297="", "", IFERROR(INDEX('Time &amp; Efficiency'!$CJ$9:$CJ$1470, MATCH(CONCATENATE($R297, " - ", 'Time &amp; Efficiency'!CR$8), 'Time &amp; Efficiency'!CT$9:CT$1470, 0)), $O$7))</f>
        <v/>
      </c>
      <c r="J297" s="2"/>
      <c r="M297" s="17" t="str">
        <f t="shared" si="46"/>
        <v/>
      </c>
      <c r="O297" s="118" t="str">
        <f t="shared" si="47"/>
        <v/>
      </c>
      <c r="Q297" s="131" t="str">
        <f t="shared" si="48"/>
        <v/>
      </c>
      <c r="R297" s="134" t="str">
        <f t="shared" si="49"/>
        <v/>
      </c>
      <c r="T297" s="17">
        <v>287</v>
      </c>
      <c r="U297" s="131" t="str">
        <f t="shared" si="50"/>
        <v/>
      </c>
      <c r="W297" s="137" t="str">
        <f t="shared" si="51"/>
        <v/>
      </c>
      <c r="Y297" s="6" t="str">
        <f t="shared" si="52"/>
        <v/>
      </c>
      <c r="Z297" s="54" t="str">
        <f t="shared" si="52"/>
        <v/>
      </c>
      <c r="AA297" s="54" t="str">
        <f t="shared" si="53"/>
        <v/>
      </c>
      <c r="AB297" s="54" t="str">
        <f t="shared" si="44"/>
        <v/>
      </c>
      <c r="AC297" s="7" t="str">
        <f t="shared" si="45"/>
        <v/>
      </c>
    </row>
    <row r="298" spans="1:29" x14ac:dyDescent="0.25">
      <c r="A298" s="2"/>
      <c r="B298" s="13"/>
      <c r="C298" s="123"/>
      <c r="D298" s="124"/>
      <c r="E298" s="125"/>
      <c r="F298" s="126"/>
      <c r="G298" s="2"/>
      <c r="H298" s="146" t="str">
        <f>IF($R298="", "", IFERROR(INDEX('Time &amp; Efficiency'!$CJ$9:$CJ$1470, MATCH(CONCATENATE($R298, " - ", 'Time &amp; Efficiency'!CQ$8), 'Time &amp; Efficiency'!CS$9:CS$1470, 0)), $O$7))</f>
        <v/>
      </c>
      <c r="I298" s="147" t="str">
        <f>IF($R298="", "", IFERROR(INDEX('Time &amp; Efficiency'!$CJ$9:$CJ$1470, MATCH(CONCATENATE($R298, " - ", 'Time &amp; Efficiency'!CR$8), 'Time &amp; Efficiency'!CT$9:CT$1470, 0)), $O$7))</f>
        <v/>
      </c>
      <c r="J298" s="2"/>
      <c r="M298" s="17" t="str">
        <f t="shared" si="46"/>
        <v/>
      </c>
      <c r="O298" s="118" t="str">
        <f t="shared" si="47"/>
        <v/>
      </c>
      <c r="Q298" s="131" t="str">
        <f t="shared" si="48"/>
        <v/>
      </c>
      <c r="R298" s="134" t="str">
        <f t="shared" si="49"/>
        <v/>
      </c>
      <c r="T298" s="17">
        <v>288</v>
      </c>
      <c r="U298" s="131" t="str">
        <f t="shared" si="50"/>
        <v/>
      </c>
      <c r="W298" s="137" t="str">
        <f t="shared" si="51"/>
        <v/>
      </c>
      <c r="Y298" s="6" t="str">
        <f t="shared" si="52"/>
        <v/>
      </c>
      <c r="Z298" s="54" t="str">
        <f t="shared" si="52"/>
        <v/>
      </c>
      <c r="AA298" s="54" t="str">
        <f t="shared" si="53"/>
        <v/>
      </c>
      <c r="AB298" s="54" t="str">
        <f t="shared" si="44"/>
        <v/>
      </c>
      <c r="AC298" s="7" t="str">
        <f t="shared" si="45"/>
        <v/>
      </c>
    </row>
    <row r="299" spans="1:29" x14ac:dyDescent="0.25">
      <c r="A299" s="2"/>
      <c r="B299" s="13"/>
      <c r="C299" s="123"/>
      <c r="D299" s="124"/>
      <c r="E299" s="125"/>
      <c r="F299" s="126"/>
      <c r="G299" s="2"/>
      <c r="H299" s="146" t="str">
        <f>IF($R299="", "", IFERROR(INDEX('Time &amp; Efficiency'!$CJ$9:$CJ$1470, MATCH(CONCATENATE($R299, " - ", 'Time &amp; Efficiency'!CQ$8), 'Time &amp; Efficiency'!CS$9:CS$1470, 0)), $O$7))</f>
        <v/>
      </c>
      <c r="I299" s="147" t="str">
        <f>IF($R299="", "", IFERROR(INDEX('Time &amp; Efficiency'!$CJ$9:$CJ$1470, MATCH(CONCATENATE($R299, " - ", 'Time &amp; Efficiency'!CR$8), 'Time &amp; Efficiency'!CT$9:CT$1470, 0)), $O$7))</f>
        <v/>
      </c>
      <c r="J299" s="2"/>
      <c r="M299" s="17" t="str">
        <f t="shared" si="46"/>
        <v/>
      </c>
      <c r="O299" s="118" t="str">
        <f t="shared" si="47"/>
        <v/>
      </c>
      <c r="Q299" s="131" t="str">
        <f t="shared" si="48"/>
        <v/>
      </c>
      <c r="R299" s="134" t="str">
        <f t="shared" si="49"/>
        <v/>
      </c>
      <c r="T299" s="17">
        <v>289</v>
      </c>
      <c r="U299" s="131" t="str">
        <f t="shared" si="50"/>
        <v/>
      </c>
      <c r="W299" s="137" t="str">
        <f t="shared" si="51"/>
        <v/>
      </c>
      <c r="Y299" s="6" t="str">
        <f t="shared" si="52"/>
        <v/>
      </c>
      <c r="Z299" s="54" t="str">
        <f t="shared" si="52"/>
        <v/>
      </c>
      <c r="AA299" s="54" t="str">
        <f t="shared" si="53"/>
        <v/>
      </c>
      <c r="AB299" s="54" t="str">
        <f t="shared" si="44"/>
        <v/>
      </c>
      <c r="AC299" s="7" t="str">
        <f t="shared" si="45"/>
        <v/>
      </c>
    </row>
    <row r="300" spans="1:29" x14ac:dyDescent="0.25">
      <c r="A300" s="2"/>
      <c r="B300" s="13"/>
      <c r="C300" s="123"/>
      <c r="D300" s="124"/>
      <c r="E300" s="125"/>
      <c r="F300" s="126"/>
      <c r="G300" s="2"/>
      <c r="H300" s="146" t="str">
        <f>IF($R300="", "", IFERROR(INDEX('Time &amp; Efficiency'!$CJ$9:$CJ$1470, MATCH(CONCATENATE($R300, " - ", 'Time &amp; Efficiency'!CQ$8), 'Time &amp; Efficiency'!CS$9:CS$1470, 0)), $O$7))</f>
        <v/>
      </c>
      <c r="I300" s="147" t="str">
        <f>IF($R300="", "", IFERROR(INDEX('Time &amp; Efficiency'!$CJ$9:$CJ$1470, MATCH(CONCATENATE($R300, " - ", 'Time &amp; Efficiency'!CR$8), 'Time &amp; Efficiency'!CT$9:CT$1470, 0)), $O$7))</f>
        <v/>
      </c>
      <c r="J300" s="2"/>
      <c r="M300" s="17" t="str">
        <f t="shared" si="46"/>
        <v/>
      </c>
      <c r="O300" s="118" t="str">
        <f t="shared" si="47"/>
        <v/>
      </c>
      <c r="Q300" s="131" t="str">
        <f t="shared" si="48"/>
        <v/>
      </c>
      <c r="R300" s="134" t="str">
        <f t="shared" si="49"/>
        <v/>
      </c>
      <c r="T300" s="17">
        <v>290</v>
      </c>
      <c r="U300" s="131" t="str">
        <f t="shared" si="50"/>
        <v/>
      </c>
      <c r="W300" s="137" t="str">
        <f t="shared" si="51"/>
        <v/>
      </c>
      <c r="Y300" s="6" t="str">
        <f t="shared" si="52"/>
        <v/>
      </c>
      <c r="Z300" s="54" t="str">
        <f t="shared" si="52"/>
        <v/>
      </c>
      <c r="AA300" s="54" t="str">
        <f t="shared" si="53"/>
        <v/>
      </c>
      <c r="AB300" s="54" t="str">
        <f t="shared" si="44"/>
        <v/>
      </c>
      <c r="AC300" s="7" t="str">
        <f t="shared" si="45"/>
        <v/>
      </c>
    </row>
    <row r="301" spans="1:29" x14ac:dyDescent="0.25">
      <c r="A301" s="2"/>
      <c r="B301" s="13"/>
      <c r="C301" s="123"/>
      <c r="D301" s="124"/>
      <c r="E301" s="125"/>
      <c r="F301" s="126"/>
      <c r="G301" s="2"/>
      <c r="H301" s="146" t="str">
        <f>IF($R301="", "", IFERROR(INDEX('Time &amp; Efficiency'!$CJ$9:$CJ$1470, MATCH(CONCATENATE($R301, " - ", 'Time &amp; Efficiency'!CQ$8), 'Time &amp; Efficiency'!CS$9:CS$1470, 0)), $O$7))</f>
        <v/>
      </c>
      <c r="I301" s="147" t="str">
        <f>IF($R301="", "", IFERROR(INDEX('Time &amp; Efficiency'!$CJ$9:$CJ$1470, MATCH(CONCATENATE($R301, " - ", 'Time &amp; Efficiency'!CR$8), 'Time &amp; Efficiency'!CT$9:CT$1470, 0)), $O$7))</f>
        <v/>
      </c>
      <c r="J301" s="2"/>
      <c r="M301" s="17" t="str">
        <f t="shared" si="46"/>
        <v/>
      </c>
      <c r="O301" s="118" t="str">
        <f t="shared" si="47"/>
        <v/>
      </c>
      <c r="Q301" s="131" t="str">
        <f t="shared" si="48"/>
        <v/>
      </c>
      <c r="R301" s="134" t="str">
        <f t="shared" si="49"/>
        <v/>
      </c>
      <c r="T301" s="17">
        <v>291</v>
      </c>
      <c r="U301" s="131" t="str">
        <f t="shared" si="50"/>
        <v/>
      </c>
      <c r="W301" s="137" t="str">
        <f t="shared" si="51"/>
        <v/>
      </c>
      <c r="Y301" s="6" t="str">
        <f t="shared" si="52"/>
        <v/>
      </c>
      <c r="Z301" s="54" t="str">
        <f t="shared" si="52"/>
        <v/>
      </c>
      <c r="AA301" s="54" t="str">
        <f t="shared" si="53"/>
        <v/>
      </c>
      <c r="AB301" s="54" t="str">
        <f t="shared" si="44"/>
        <v/>
      </c>
      <c r="AC301" s="7" t="str">
        <f t="shared" si="45"/>
        <v/>
      </c>
    </row>
    <row r="302" spans="1:29" x14ac:dyDescent="0.25">
      <c r="A302" s="2"/>
      <c r="B302" s="13"/>
      <c r="C302" s="123"/>
      <c r="D302" s="124"/>
      <c r="E302" s="125"/>
      <c r="F302" s="126"/>
      <c r="G302" s="2"/>
      <c r="H302" s="146" t="str">
        <f>IF($R302="", "", IFERROR(INDEX('Time &amp; Efficiency'!$CJ$9:$CJ$1470, MATCH(CONCATENATE($R302, " - ", 'Time &amp; Efficiency'!CQ$8), 'Time &amp; Efficiency'!CS$9:CS$1470, 0)), $O$7))</f>
        <v/>
      </c>
      <c r="I302" s="147" t="str">
        <f>IF($R302="", "", IFERROR(INDEX('Time &amp; Efficiency'!$CJ$9:$CJ$1470, MATCH(CONCATENATE($R302, " - ", 'Time &amp; Efficiency'!CR$8), 'Time &amp; Efficiency'!CT$9:CT$1470, 0)), $O$7))</f>
        <v/>
      </c>
      <c r="J302" s="2"/>
      <c r="M302" s="17" t="str">
        <f t="shared" si="46"/>
        <v/>
      </c>
      <c r="O302" s="118" t="str">
        <f t="shared" si="47"/>
        <v/>
      </c>
      <c r="Q302" s="131" t="str">
        <f t="shared" si="48"/>
        <v/>
      </c>
      <c r="R302" s="134" t="str">
        <f t="shared" si="49"/>
        <v/>
      </c>
      <c r="T302" s="17">
        <v>292</v>
      </c>
      <c r="U302" s="131" t="str">
        <f t="shared" si="50"/>
        <v/>
      </c>
      <c r="W302" s="137" t="str">
        <f t="shared" si="51"/>
        <v/>
      </c>
      <c r="Y302" s="6" t="str">
        <f t="shared" si="52"/>
        <v/>
      </c>
      <c r="Z302" s="54" t="str">
        <f t="shared" si="52"/>
        <v/>
      </c>
      <c r="AA302" s="54" t="str">
        <f t="shared" si="53"/>
        <v/>
      </c>
      <c r="AB302" s="54" t="str">
        <f t="shared" si="44"/>
        <v/>
      </c>
      <c r="AC302" s="7" t="str">
        <f t="shared" si="45"/>
        <v/>
      </c>
    </row>
    <row r="303" spans="1:29" x14ac:dyDescent="0.25">
      <c r="A303" s="2"/>
      <c r="B303" s="13"/>
      <c r="C303" s="123"/>
      <c r="D303" s="124"/>
      <c r="E303" s="125"/>
      <c r="F303" s="126"/>
      <c r="G303" s="2"/>
      <c r="H303" s="146" t="str">
        <f>IF($R303="", "", IFERROR(INDEX('Time &amp; Efficiency'!$CJ$9:$CJ$1470, MATCH(CONCATENATE($R303, " - ", 'Time &amp; Efficiency'!CQ$8), 'Time &amp; Efficiency'!CS$9:CS$1470, 0)), $O$7))</f>
        <v/>
      </c>
      <c r="I303" s="147" t="str">
        <f>IF($R303="", "", IFERROR(INDEX('Time &amp; Efficiency'!$CJ$9:$CJ$1470, MATCH(CONCATENATE($R303, " - ", 'Time &amp; Efficiency'!CR$8), 'Time &amp; Efficiency'!CT$9:CT$1470, 0)), $O$7))</f>
        <v/>
      </c>
      <c r="J303" s="2"/>
      <c r="M303" s="17" t="str">
        <f t="shared" si="46"/>
        <v/>
      </c>
      <c r="O303" s="118" t="str">
        <f t="shared" si="47"/>
        <v/>
      </c>
      <c r="Q303" s="131" t="str">
        <f t="shared" si="48"/>
        <v/>
      </c>
      <c r="R303" s="134" t="str">
        <f t="shared" si="49"/>
        <v/>
      </c>
      <c r="T303" s="17">
        <v>293</v>
      </c>
      <c r="U303" s="131" t="str">
        <f t="shared" si="50"/>
        <v/>
      </c>
      <c r="W303" s="137" t="str">
        <f t="shared" si="51"/>
        <v/>
      </c>
      <c r="Y303" s="6" t="str">
        <f t="shared" si="52"/>
        <v/>
      </c>
      <c r="Z303" s="54" t="str">
        <f t="shared" si="52"/>
        <v/>
      </c>
      <c r="AA303" s="54" t="str">
        <f t="shared" si="53"/>
        <v/>
      </c>
      <c r="AB303" s="54" t="str">
        <f t="shared" si="44"/>
        <v/>
      </c>
      <c r="AC303" s="7" t="str">
        <f t="shared" si="45"/>
        <v/>
      </c>
    </row>
    <row r="304" spans="1:29" x14ac:dyDescent="0.25">
      <c r="A304" s="2"/>
      <c r="B304" s="13"/>
      <c r="C304" s="123"/>
      <c r="D304" s="124"/>
      <c r="E304" s="125"/>
      <c r="F304" s="126"/>
      <c r="G304" s="2"/>
      <c r="H304" s="146" t="str">
        <f>IF($R304="", "", IFERROR(INDEX('Time &amp; Efficiency'!$CJ$9:$CJ$1470, MATCH(CONCATENATE($R304, " - ", 'Time &amp; Efficiency'!CQ$8), 'Time &amp; Efficiency'!CS$9:CS$1470, 0)), $O$7))</f>
        <v/>
      </c>
      <c r="I304" s="147" t="str">
        <f>IF($R304="", "", IFERROR(INDEX('Time &amp; Efficiency'!$CJ$9:$CJ$1470, MATCH(CONCATENATE($R304, " - ", 'Time &amp; Efficiency'!CR$8), 'Time &amp; Efficiency'!CT$9:CT$1470, 0)), $O$7))</f>
        <v/>
      </c>
      <c r="J304" s="2"/>
      <c r="M304" s="17" t="str">
        <f t="shared" si="46"/>
        <v/>
      </c>
      <c r="O304" s="118" t="str">
        <f t="shared" si="47"/>
        <v/>
      </c>
      <c r="Q304" s="131" t="str">
        <f t="shared" si="48"/>
        <v/>
      </c>
      <c r="R304" s="134" t="str">
        <f t="shared" si="49"/>
        <v/>
      </c>
      <c r="T304" s="17">
        <v>294</v>
      </c>
      <c r="U304" s="131" t="str">
        <f t="shared" si="50"/>
        <v/>
      </c>
      <c r="W304" s="137" t="str">
        <f t="shared" si="51"/>
        <v/>
      </c>
      <c r="Y304" s="6" t="str">
        <f t="shared" si="52"/>
        <v/>
      </c>
      <c r="Z304" s="54" t="str">
        <f t="shared" si="52"/>
        <v/>
      </c>
      <c r="AA304" s="54" t="str">
        <f t="shared" si="53"/>
        <v/>
      </c>
      <c r="AB304" s="54" t="str">
        <f t="shared" si="44"/>
        <v/>
      </c>
      <c r="AC304" s="7" t="str">
        <f t="shared" si="45"/>
        <v/>
      </c>
    </row>
    <row r="305" spans="1:29" x14ac:dyDescent="0.25">
      <c r="A305" s="2"/>
      <c r="B305" s="13"/>
      <c r="C305" s="123"/>
      <c r="D305" s="124"/>
      <c r="E305" s="125"/>
      <c r="F305" s="126"/>
      <c r="G305" s="2"/>
      <c r="H305" s="146" t="str">
        <f>IF($R305="", "", IFERROR(INDEX('Time &amp; Efficiency'!$CJ$9:$CJ$1470, MATCH(CONCATENATE($R305, " - ", 'Time &amp; Efficiency'!CQ$8), 'Time &amp; Efficiency'!CS$9:CS$1470, 0)), $O$7))</f>
        <v/>
      </c>
      <c r="I305" s="147" t="str">
        <f>IF($R305="", "", IFERROR(INDEX('Time &amp; Efficiency'!$CJ$9:$CJ$1470, MATCH(CONCATENATE($R305, " - ", 'Time &amp; Efficiency'!CR$8), 'Time &amp; Efficiency'!CT$9:CT$1470, 0)), $O$7))</f>
        <v/>
      </c>
      <c r="J305" s="2"/>
      <c r="M305" s="17" t="str">
        <f t="shared" si="46"/>
        <v/>
      </c>
      <c r="O305" s="118" t="str">
        <f t="shared" si="47"/>
        <v/>
      </c>
      <c r="Q305" s="131" t="str">
        <f t="shared" si="48"/>
        <v/>
      </c>
      <c r="R305" s="134" t="str">
        <f t="shared" si="49"/>
        <v/>
      </c>
      <c r="T305" s="17">
        <v>295</v>
      </c>
      <c r="U305" s="131" t="str">
        <f t="shared" si="50"/>
        <v/>
      </c>
      <c r="W305" s="137" t="str">
        <f t="shared" si="51"/>
        <v/>
      </c>
      <c r="Y305" s="6" t="str">
        <f t="shared" si="52"/>
        <v/>
      </c>
      <c r="Z305" s="54" t="str">
        <f t="shared" si="52"/>
        <v/>
      </c>
      <c r="AA305" s="54" t="str">
        <f t="shared" si="53"/>
        <v/>
      </c>
      <c r="AB305" s="54" t="str">
        <f t="shared" si="44"/>
        <v/>
      </c>
      <c r="AC305" s="7" t="str">
        <f t="shared" si="45"/>
        <v/>
      </c>
    </row>
    <row r="306" spans="1:29" x14ac:dyDescent="0.25">
      <c r="A306" s="2"/>
      <c r="B306" s="13"/>
      <c r="C306" s="123"/>
      <c r="D306" s="124"/>
      <c r="E306" s="125"/>
      <c r="F306" s="126"/>
      <c r="G306" s="2"/>
      <c r="H306" s="146" t="str">
        <f>IF($R306="", "", IFERROR(INDEX('Time &amp; Efficiency'!$CJ$9:$CJ$1470, MATCH(CONCATENATE($R306, " - ", 'Time &amp; Efficiency'!CQ$8), 'Time &amp; Efficiency'!CS$9:CS$1470, 0)), $O$7))</f>
        <v/>
      </c>
      <c r="I306" s="147" t="str">
        <f>IF($R306="", "", IFERROR(INDEX('Time &amp; Efficiency'!$CJ$9:$CJ$1470, MATCH(CONCATENATE($R306, " - ", 'Time &amp; Efficiency'!CR$8), 'Time &amp; Efficiency'!CT$9:CT$1470, 0)), $O$7))</f>
        <v/>
      </c>
      <c r="J306" s="2"/>
      <c r="M306" s="17" t="str">
        <f t="shared" si="46"/>
        <v/>
      </c>
      <c r="O306" s="118" t="str">
        <f t="shared" si="47"/>
        <v/>
      </c>
      <c r="Q306" s="131" t="str">
        <f t="shared" si="48"/>
        <v/>
      </c>
      <c r="R306" s="134" t="str">
        <f t="shared" si="49"/>
        <v/>
      </c>
      <c r="T306" s="17">
        <v>296</v>
      </c>
      <c r="U306" s="131" t="str">
        <f t="shared" si="50"/>
        <v/>
      </c>
      <c r="W306" s="137" t="str">
        <f t="shared" si="51"/>
        <v/>
      </c>
      <c r="Y306" s="6" t="str">
        <f t="shared" si="52"/>
        <v/>
      </c>
      <c r="Z306" s="54" t="str">
        <f t="shared" si="52"/>
        <v/>
      </c>
      <c r="AA306" s="54" t="str">
        <f t="shared" si="53"/>
        <v/>
      </c>
      <c r="AB306" s="54" t="str">
        <f t="shared" si="44"/>
        <v/>
      </c>
      <c r="AC306" s="7" t="str">
        <f t="shared" si="45"/>
        <v/>
      </c>
    </row>
    <row r="307" spans="1:29" x14ac:dyDescent="0.25">
      <c r="A307" s="2"/>
      <c r="B307" s="13"/>
      <c r="C307" s="123"/>
      <c r="D307" s="124"/>
      <c r="E307" s="125"/>
      <c r="F307" s="126"/>
      <c r="G307" s="2"/>
      <c r="H307" s="146" t="str">
        <f>IF($R307="", "", IFERROR(INDEX('Time &amp; Efficiency'!$CJ$9:$CJ$1470, MATCH(CONCATENATE($R307, " - ", 'Time &amp; Efficiency'!CQ$8), 'Time &amp; Efficiency'!CS$9:CS$1470, 0)), $O$7))</f>
        <v/>
      </c>
      <c r="I307" s="147" t="str">
        <f>IF($R307="", "", IFERROR(INDEX('Time &amp; Efficiency'!$CJ$9:$CJ$1470, MATCH(CONCATENATE($R307, " - ", 'Time &amp; Efficiency'!CR$8), 'Time &amp; Efficiency'!CT$9:CT$1470, 0)), $O$7))</f>
        <v/>
      </c>
      <c r="J307" s="2"/>
      <c r="M307" s="17" t="str">
        <f t="shared" si="46"/>
        <v/>
      </c>
      <c r="O307" s="118" t="str">
        <f t="shared" si="47"/>
        <v/>
      </c>
      <c r="Q307" s="131" t="str">
        <f t="shared" si="48"/>
        <v/>
      </c>
      <c r="R307" s="134" t="str">
        <f t="shared" si="49"/>
        <v/>
      </c>
      <c r="T307" s="17">
        <v>297</v>
      </c>
      <c r="U307" s="131" t="str">
        <f t="shared" si="50"/>
        <v/>
      </c>
      <c r="W307" s="137" t="str">
        <f t="shared" si="51"/>
        <v/>
      </c>
      <c r="Y307" s="6" t="str">
        <f t="shared" si="52"/>
        <v/>
      </c>
      <c r="Z307" s="54" t="str">
        <f t="shared" si="52"/>
        <v/>
      </c>
      <c r="AA307" s="54" t="str">
        <f t="shared" si="53"/>
        <v/>
      </c>
      <c r="AB307" s="54" t="str">
        <f t="shared" si="44"/>
        <v/>
      </c>
      <c r="AC307" s="7" t="str">
        <f t="shared" si="45"/>
        <v/>
      </c>
    </row>
    <row r="308" spans="1:29" x14ac:dyDescent="0.25">
      <c r="A308" s="2"/>
      <c r="B308" s="13"/>
      <c r="C308" s="123"/>
      <c r="D308" s="124"/>
      <c r="E308" s="125"/>
      <c r="F308" s="126"/>
      <c r="G308" s="2"/>
      <c r="H308" s="146" t="str">
        <f>IF($R308="", "", IFERROR(INDEX('Time &amp; Efficiency'!$CJ$9:$CJ$1470, MATCH(CONCATENATE($R308, " - ", 'Time &amp; Efficiency'!CQ$8), 'Time &amp; Efficiency'!CS$9:CS$1470, 0)), $O$7))</f>
        <v/>
      </c>
      <c r="I308" s="147" t="str">
        <f>IF($R308="", "", IFERROR(INDEX('Time &amp; Efficiency'!$CJ$9:$CJ$1470, MATCH(CONCATENATE($R308, " - ", 'Time &amp; Efficiency'!CR$8), 'Time &amp; Efficiency'!CT$9:CT$1470, 0)), $O$7))</f>
        <v/>
      </c>
      <c r="J308" s="2"/>
      <c r="M308" s="17" t="str">
        <f t="shared" si="46"/>
        <v/>
      </c>
      <c r="O308" s="118" t="str">
        <f t="shared" si="47"/>
        <v/>
      </c>
      <c r="Q308" s="131" t="str">
        <f t="shared" si="48"/>
        <v/>
      </c>
      <c r="R308" s="134" t="str">
        <f t="shared" si="49"/>
        <v/>
      </c>
      <c r="T308" s="17">
        <v>298</v>
      </c>
      <c r="U308" s="131" t="str">
        <f t="shared" si="50"/>
        <v/>
      </c>
      <c r="W308" s="137" t="str">
        <f t="shared" si="51"/>
        <v/>
      </c>
      <c r="Y308" s="6" t="str">
        <f t="shared" si="52"/>
        <v/>
      </c>
      <c r="Z308" s="54" t="str">
        <f t="shared" si="52"/>
        <v/>
      </c>
      <c r="AA308" s="54" t="str">
        <f t="shared" si="53"/>
        <v/>
      </c>
      <c r="AB308" s="54" t="str">
        <f t="shared" si="44"/>
        <v/>
      </c>
      <c r="AC308" s="7" t="str">
        <f t="shared" si="45"/>
        <v/>
      </c>
    </row>
    <row r="309" spans="1:29" x14ac:dyDescent="0.25">
      <c r="A309" s="2"/>
      <c r="B309" s="13"/>
      <c r="C309" s="123"/>
      <c r="D309" s="124"/>
      <c r="E309" s="125"/>
      <c r="F309" s="126"/>
      <c r="G309" s="2"/>
      <c r="H309" s="146" t="str">
        <f>IF($R309="", "", IFERROR(INDEX('Time &amp; Efficiency'!$CJ$9:$CJ$1470, MATCH(CONCATENATE($R309, " - ", 'Time &amp; Efficiency'!CQ$8), 'Time &amp; Efficiency'!CS$9:CS$1470, 0)), $O$7))</f>
        <v/>
      </c>
      <c r="I309" s="147" t="str">
        <f>IF($R309="", "", IFERROR(INDEX('Time &amp; Efficiency'!$CJ$9:$CJ$1470, MATCH(CONCATENATE($R309, " - ", 'Time &amp; Efficiency'!CR$8), 'Time &amp; Efficiency'!CT$9:CT$1470, 0)), $O$7))</f>
        <v/>
      </c>
      <c r="J309" s="2"/>
      <c r="M309" s="17" t="str">
        <f t="shared" si="46"/>
        <v/>
      </c>
      <c r="O309" s="118" t="str">
        <f t="shared" si="47"/>
        <v/>
      </c>
      <c r="Q309" s="131" t="str">
        <f t="shared" si="48"/>
        <v/>
      </c>
      <c r="R309" s="134" t="str">
        <f t="shared" si="49"/>
        <v/>
      </c>
      <c r="T309" s="17">
        <v>299</v>
      </c>
      <c r="U309" s="131" t="str">
        <f t="shared" si="50"/>
        <v/>
      </c>
      <c r="W309" s="137" t="str">
        <f t="shared" si="51"/>
        <v/>
      </c>
      <c r="Y309" s="6" t="str">
        <f t="shared" si="52"/>
        <v/>
      </c>
      <c r="Z309" s="54" t="str">
        <f t="shared" si="52"/>
        <v/>
      </c>
      <c r="AA309" s="54" t="str">
        <f t="shared" si="53"/>
        <v/>
      </c>
      <c r="AB309" s="54" t="str">
        <f t="shared" si="44"/>
        <v/>
      </c>
      <c r="AC309" s="7" t="str">
        <f t="shared" si="45"/>
        <v/>
      </c>
    </row>
    <row r="310" spans="1:29" x14ac:dyDescent="0.25">
      <c r="A310" s="2"/>
      <c r="B310" s="13"/>
      <c r="C310" s="123"/>
      <c r="D310" s="124"/>
      <c r="E310" s="125"/>
      <c r="F310" s="126"/>
      <c r="G310" s="2"/>
      <c r="H310" s="146" t="str">
        <f>IF($R310="", "", IFERROR(INDEX('Time &amp; Efficiency'!$CJ$9:$CJ$1470, MATCH(CONCATENATE($R310, " - ", 'Time &amp; Efficiency'!CQ$8), 'Time &amp; Efficiency'!CS$9:CS$1470, 0)), $O$7))</f>
        <v/>
      </c>
      <c r="I310" s="147" t="str">
        <f>IF($R310="", "", IFERROR(INDEX('Time &amp; Efficiency'!$CJ$9:$CJ$1470, MATCH(CONCATENATE($R310, " - ", 'Time &amp; Efficiency'!CR$8), 'Time &amp; Efficiency'!CT$9:CT$1470, 0)), $O$7))</f>
        <v/>
      </c>
      <c r="J310" s="2"/>
      <c r="M310" s="17" t="str">
        <f t="shared" si="46"/>
        <v/>
      </c>
      <c r="O310" s="118" t="str">
        <f t="shared" si="47"/>
        <v/>
      </c>
      <c r="Q310" s="131" t="str">
        <f t="shared" si="48"/>
        <v/>
      </c>
      <c r="R310" s="134" t="str">
        <f t="shared" si="49"/>
        <v/>
      </c>
      <c r="T310" s="17">
        <v>300</v>
      </c>
      <c r="U310" s="131" t="str">
        <f t="shared" si="50"/>
        <v/>
      </c>
      <c r="W310" s="137" t="str">
        <f t="shared" si="51"/>
        <v/>
      </c>
      <c r="Y310" s="6" t="str">
        <f t="shared" si="52"/>
        <v/>
      </c>
      <c r="Z310" s="54" t="str">
        <f t="shared" si="52"/>
        <v/>
      </c>
      <c r="AA310" s="54" t="str">
        <f t="shared" si="53"/>
        <v/>
      </c>
      <c r="AB310" s="54" t="str">
        <f t="shared" si="44"/>
        <v/>
      </c>
      <c r="AC310" s="7" t="str">
        <f t="shared" si="45"/>
        <v/>
      </c>
    </row>
    <row r="311" spans="1:29" x14ac:dyDescent="0.25">
      <c r="A311" s="2"/>
      <c r="B311" s="13"/>
      <c r="C311" s="123"/>
      <c r="D311" s="124"/>
      <c r="E311" s="125"/>
      <c r="F311" s="126"/>
      <c r="G311" s="2"/>
      <c r="H311" s="146" t="str">
        <f>IF($R311="", "", IFERROR(INDEX('Time &amp; Efficiency'!$CJ$9:$CJ$1470, MATCH(CONCATENATE($R311, " - ", 'Time &amp; Efficiency'!CQ$8), 'Time &amp; Efficiency'!CS$9:CS$1470, 0)), $O$7))</f>
        <v/>
      </c>
      <c r="I311" s="147" t="str">
        <f>IF($R311="", "", IFERROR(INDEX('Time &amp; Efficiency'!$CJ$9:$CJ$1470, MATCH(CONCATENATE($R311, " - ", 'Time &amp; Efficiency'!CR$8), 'Time &amp; Efficiency'!CT$9:CT$1470, 0)), $O$7))</f>
        <v/>
      </c>
      <c r="J311" s="2"/>
      <c r="M311" s="17" t="str">
        <f t="shared" si="46"/>
        <v/>
      </c>
      <c r="O311" s="118" t="str">
        <f t="shared" si="47"/>
        <v/>
      </c>
      <c r="Q311" s="131" t="str">
        <f t="shared" si="48"/>
        <v/>
      </c>
      <c r="R311" s="134" t="str">
        <f t="shared" si="49"/>
        <v/>
      </c>
      <c r="T311" s="17">
        <v>301</v>
      </c>
      <c r="U311" s="131" t="str">
        <f t="shared" si="50"/>
        <v/>
      </c>
      <c r="W311" s="137" t="str">
        <f t="shared" si="51"/>
        <v/>
      </c>
      <c r="Y311" s="6" t="str">
        <f t="shared" si="52"/>
        <v/>
      </c>
      <c r="Z311" s="54" t="str">
        <f t="shared" si="52"/>
        <v/>
      </c>
      <c r="AA311" s="54" t="str">
        <f t="shared" si="53"/>
        <v/>
      </c>
      <c r="AB311" s="54" t="str">
        <f t="shared" si="44"/>
        <v/>
      </c>
      <c r="AC311" s="7" t="str">
        <f t="shared" si="45"/>
        <v/>
      </c>
    </row>
    <row r="312" spans="1:29" x14ac:dyDescent="0.25">
      <c r="A312" s="2"/>
      <c r="B312" s="13"/>
      <c r="C312" s="123"/>
      <c r="D312" s="124"/>
      <c r="E312" s="125"/>
      <c r="F312" s="126"/>
      <c r="G312" s="2"/>
      <c r="H312" s="146" t="str">
        <f>IF($R312="", "", IFERROR(INDEX('Time &amp; Efficiency'!$CJ$9:$CJ$1470, MATCH(CONCATENATE($R312, " - ", 'Time &amp; Efficiency'!CQ$8), 'Time &amp; Efficiency'!CS$9:CS$1470, 0)), $O$7))</f>
        <v/>
      </c>
      <c r="I312" s="147" t="str">
        <f>IF($R312="", "", IFERROR(INDEX('Time &amp; Efficiency'!$CJ$9:$CJ$1470, MATCH(CONCATENATE($R312, " - ", 'Time &amp; Efficiency'!CR$8), 'Time &amp; Efficiency'!CT$9:CT$1470, 0)), $O$7))</f>
        <v/>
      </c>
      <c r="J312" s="2"/>
      <c r="M312" s="17" t="str">
        <f t="shared" si="46"/>
        <v/>
      </c>
      <c r="O312" s="118" t="str">
        <f t="shared" si="47"/>
        <v/>
      </c>
      <c r="Q312" s="131" t="str">
        <f t="shared" si="48"/>
        <v/>
      </c>
      <c r="R312" s="134" t="str">
        <f t="shared" si="49"/>
        <v/>
      </c>
      <c r="T312" s="17">
        <v>302</v>
      </c>
      <c r="U312" s="131" t="str">
        <f t="shared" si="50"/>
        <v/>
      </c>
      <c r="W312" s="137" t="str">
        <f t="shared" si="51"/>
        <v/>
      </c>
      <c r="Y312" s="6" t="str">
        <f t="shared" si="52"/>
        <v/>
      </c>
      <c r="Z312" s="54" t="str">
        <f t="shared" si="52"/>
        <v/>
      </c>
      <c r="AA312" s="54" t="str">
        <f t="shared" si="53"/>
        <v/>
      </c>
      <c r="AB312" s="54" t="str">
        <f t="shared" si="44"/>
        <v/>
      </c>
      <c r="AC312" s="7" t="str">
        <f t="shared" si="45"/>
        <v/>
      </c>
    </row>
    <row r="313" spans="1:29" x14ac:dyDescent="0.25">
      <c r="A313" s="2"/>
      <c r="B313" s="13"/>
      <c r="C313" s="123"/>
      <c r="D313" s="124"/>
      <c r="E313" s="125"/>
      <c r="F313" s="126"/>
      <c r="G313" s="2"/>
      <c r="H313" s="146" t="str">
        <f>IF($R313="", "", IFERROR(INDEX('Time &amp; Efficiency'!$CJ$9:$CJ$1470, MATCH(CONCATENATE($R313, " - ", 'Time &amp; Efficiency'!CQ$8), 'Time &amp; Efficiency'!CS$9:CS$1470, 0)), $O$7))</f>
        <v/>
      </c>
      <c r="I313" s="147" t="str">
        <f>IF($R313="", "", IFERROR(INDEX('Time &amp; Efficiency'!$CJ$9:$CJ$1470, MATCH(CONCATENATE($R313, " - ", 'Time &amp; Efficiency'!CR$8), 'Time &amp; Efficiency'!CT$9:CT$1470, 0)), $O$7))</f>
        <v/>
      </c>
      <c r="J313" s="2"/>
      <c r="M313" s="17" t="str">
        <f t="shared" si="46"/>
        <v/>
      </c>
      <c r="O313" s="118" t="str">
        <f t="shared" si="47"/>
        <v/>
      </c>
      <c r="Q313" s="131" t="str">
        <f t="shared" si="48"/>
        <v/>
      </c>
      <c r="R313" s="134" t="str">
        <f t="shared" si="49"/>
        <v/>
      </c>
      <c r="T313" s="17">
        <v>303</v>
      </c>
      <c r="U313" s="131" t="str">
        <f t="shared" si="50"/>
        <v/>
      </c>
      <c r="W313" s="137" t="str">
        <f t="shared" si="51"/>
        <v/>
      </c>
      <c r="Y313" s="6" t="str">
        <f t="shared" si="52"/>
        <v/>
      </c>
      <c r="Z313" s="54" t="str">
        <f t="shared" si="52"/>
        <v/>
      </c>
      <c r="AA313" s="54" t="str">
        <f t="shared" si="53"/>
        <v/>
      </c>
      <c r="AB313" s="54" t="str">
        <f t="shared" si="44"/>
        <v/>
      </c>
      <c r="AC313" s="7" t="str">
        <f t="shared" si="45"/>
        <v/>
      </c>
    </row>
    <row r="314" spans="1:29" x14ac:dyDescent="0.25">
      <c r="A314" s="2"/>
      <c r="B314" s="13"/>
      <c r="C314" s="123"/>
      <c r="D314" s="124"/>
      <c r="E314" s="125"/>
      <c r="F314" s="126"/>
      <c r="G314" s="2"/>
      <c r="H314" s="146" t="str">
        <f>IF($R314="", "", IFERROR(INDEX('Time &amp; Efficiency'!$CJ$9:$CJ$1470, MATCH(CONCATENATE($R314, " - ", 'Time &amp; Efficiency'!CQ$8), 'Time &amp; Efficiency'!CS$9:CS$1470, 0)), $O$7))</f>
        <v/>
      </c>
      <c r="I314" s="147" t="str">
        <f>IF($R314="", "", IFERROR(INDEX('Time &amp; Efficiency'!$CJ$9:$CJ$1470, MATCH(CONCATENATE($R314, " - ", 'Time &amp; Efficiency'!CR$8), 'Time &amp; Efficiency'!CT$9:CT$1470, 0)), $O$7))</f>
        <v/>
      </c>
      <c r="J314" s="2"/>
      <c r="M314" s="17" t="str">
        <f t="shared" si="46"/>
        <v/>
      </c>
      <c r="O314" s="118" t="str">
        <f t="shared" si="47"/>
        <v/>
      </c>
      <c r="Q314" s="131" t="str">
        <f t="shared" si="48"/>
        <v/>
      </c>
      <c r="R314" s="134" t="str">
        <f t="shared" si="49"/>
        <v/>
      </c>
      <c r="T314" s="17">
        <v>304</v>
      </c>
      <c r="U314" s="131" t="str">
        <f t="shared" si="50"/>
        <v/>
      </c>
      <c r="W314" s="137" t="str">
        <f t="shared" si="51"/>
        <v/>
      </c>
      <c r="Y314" s="6" t="str">
        <f t="shared" si="52"/>
        <v/>
      </c>
      <c r="Z314" s="54" t="str">
        <f t="shared" si="52"/>
        <v/>
      </c>
      <c r="AA314" s="54" t="str">
        <f t="shared" si="53"/>
        <v/>
      </c>
      <c r="AB314" s="54" t="str">
        <f t="shared" si="44"/>
        <v/>
      </c>
      <c r="AC314" s="7" t="str">
        <f t="shared" si="45"/>
        <v/>
      </c>
    </row>
    <row r="315" spans="1:29" x14ac:dyDescent="0.25">
      <c r="A315" s="2"/>
      <c r="B315" s="13"/>
      <c r="C315" s="123"/>
      <c r="D315" s="124"/>
      <c r="E315" s="125"/>
      <c r="F315" s="126"/>
      <c r="G315" s="2"/>
      <c r="H315" s="146" t="str">
        <f>IF($R315="", "", IFERROR(INDEX('Time &amp; Efficiency'!$CJ$9:$CJ$1470, MATCH(CONCATENATE($R315, " - ", 'Time &amp; Efficiency'!CQ$8), 'Time &amp; Efficiency'!CS$9:CS$1470, 0)), $O$7))</f>
        <v/>
      </c>
      <c r="I315" s="147" t="str">
        <f>IF($R315="", "", IFERROR(INDEX('Time &amp; Efficiency'!$CJ$9:$CJ$1470, MATCH(CONCATENATE($R315, " - ", 'Time &amp; Efficiency'!CR$8), 'Time &amp; Efficiency'!CT$9:CT$1470, 0)), $O$7))</f>
        <v/>
      </c>
      <c r="J315" s="2"/>
      <c r="M315" s="17" t="str">
        <f t="shared" si="46"/>
        <v/>
      </c>
      <c r="O315" s="118" t="str">
        <f t="shared" si="47"/>
        <v/>
      </c>
      <c r="Q315" s="131" t="str">
        <f t="shared" si="48"/>
        <v/>
      </c>
      <c r="R315" s="134" t="str">
        <f t="shared" si="49"/>
        <v/>
      </c>
      <c r="T315" s="17">
        <v>305</v>
      </c>
      <c r="U315" s="131" t="str">
        <f t="shared" si="50"/>
        <v/>
      </c>
      <c r="W315" s="137" t="str">
        <f t="shared" si="51"/>
        <v/>
      </c>
      <c r="Y315" s="6" t="str">
        <f t="shared" si="52"/>
        <v/>
      </c>
      <c r="Z315" s="54" t="str">
        <f t="shared" si="52"/>
        <v/>
      </c>
      <c r="AA315" s="54" t="str">
        <f t="shared" si="53"/>
        <v/>
      </c>
      <c r="AB315" s="54" t="str">
        <f t="shared" si="44"/>
        <v/>
      </c>
      <c r="AC315" s="7" t="str">
        <f t="shared" si="45"/>
        <v/>
      </c>
    </row>
    <row r="316" spans="1:29" x14ac:dyDescent="0.25">
      <c r="A316" s="2"/>
      <c r="B316" s="13"/>
      <c r="C316" s="123"/>
      <c r="D316" s="124"/>
      <c r="E316" s="125"/>
      <c r="F316" s="126"/>
      <c r="G316" s="2"/>
      <c r="H316" s="146" t="str">
        <f>IF($R316="", "", IFERROR(INDEX('Time &amp; Efficiency'!$CJ$9:$CJ$1470, MATCH(CONCATENATE($R316, " - ", 'Time &amp; Efficiency'!CQ$8), 'Time &amp; Efficiency'!CS$9:CS$1470, 0)), $O$7))</f>
        <v/>
      </c>
      <c r="I316" s="147" t="str">
        <f>IF($R316="", "", IFERROR(INDEX('Time &amp; Efficiency'!$CJ$9:$CJ$1470, MATCH(CONCATENATE($R316, " - ", 'Time &amp; Efficiency'!CR$8), 'Time &amp; Efficiency'!CT$9:CT$1470, 0)), $O$7))</f>
        <v/>
      </c>
      <c r="J316" s="2"/>
      <c r="M316" s="17" t="str">
        <f t="shared" si="46"/>
        <v/>
      </c>
      <c r="O316" s="118" t="str">
        <f t="shared" si="47"/>
        <v/>
      </c>
      <c r="Q316" s="131" t="str">
        <f t="shared" si="48"/>
        <v/>
      </c>
      <c r="R316" s="134" t="str">
        <f t="shared" si="49"/>
        <v/>
      </c>
      <c r="T316" s="17">
        <v>306</v>
      </c>
      <c r="U316" s="131" t="str">
        <f t="shared" si="50"/>
        <v/>
      </c>
      <c r="W316" s="137" t="str">
        <f t="shared" si="51"/>
        <v/>
      </c>
      <c r="Y316" s="6" t="str">
        <f t="shared" si="52"/>
        <v/>
      </c>
      <c r="Z316" s="54" t="str">
        <f t="shared" si="52"/>
        <v/>
      </c>
      <c r="AA316" s="54" t="str">
        <f t="shared" si="53"/>
        <v/>
      </c>
      <c r="AB316" s="54" t="str">
        <f t="shared" si="44"/>
        <v/>
      </c>
      <c r="AC316" s="7" t="str">
        <f t="shared" si="45"/>
        <v/>
      </c>
    </row>
    <row r="317" spans="1:29" x14ac:dyDescent="0.25">
      <c r="A317" s="2"/>
      <c r="B317" s="13"/>
      <c r="C317" s="123"/>
      <c r="D317" s="124"/>
      <c r="E317" s="125"/>
      <c r="F317" s="126"/>
      <c r="G317" s="2"/>
      <c r="H317" s="146" t="str">
        <f>IF($R317="", "", IFERROR(INDEX('Time &amp; Efficiency'!$CJ$9:$CJ$1470, MATCH(CONCATENATE($R317, " - ", 'Time &amp; Efficiency'!CQ$8), 'Time &amp; Efficiency'!CS$9:CS$1470, 0)), $O$7))</f>
        <v/>
      </c>
      <c r="I317" s="147" t="str">
        <f>IF($R317="", "", IFERROR(INDEX('Time &amp; Efficiency'!$CJ$9:$CJ$1470, MATCH(CONCATENATE($R317, " - ", 'Time &amp; Efficiency'!CR$8), 'Time &amp; Efficiency'!CT$9:CT$1470, 0)), $O$7))</f>
        <v/>
      </c>
      <c r="J317" s="2"/>
      <c r="M317" s="17" t="str">
        <f t="shared" si="46"/>
        <v/>
      </c>
      <c r="O317" s="118" t="str">
        <f t="shared" si="47"/>
        <v/>
      </c>
      <c r="Q317" s="131" t="str">
        <f t="shared" si="48"/>
        <v/>
      </c>
      <c r="R317" s="134" t="str">
        <f t="shared" si="49"/>
        <v/>
      </c>
      <c r="T317" s="17">
        <v>307</v>
      </c>
      <c r="U317" s="131" t="str">
        <f t="shared" si="50"/>
        <v/>
      </c>
      <c r="W317" s="137" t="str">
        <f t="shared" si="51"/>
        <v/>
      </c>
      <c r="Y317" s="6" t="str">
        <f t="shared" si="52"/>
        <v/>
      </c>
      <c r="Z317" s="54" t="str">
        <f t="shared" si="52"/>
        <v/>
      </c>
      <c r="AA317" s="54" t="str">
        <f t="shared" si="53"/>
        <v/>
      </c>
      <c r="AB317" s="54" t="str">
        <f t="shared" si="44"/>
        <v/>
      </c>
      <c r="AC317" s="7" t="str">
        <f t="shared" si="45"/>
        <v/>
      </c>
    </row>
    <row r="318" spans="1:29" x14ac:dyDescent="0.25">
      <c r="A318" s="2"/>
      <c r="B318" s="13"/>
      <c r="C318" s="123"/>
      <c r="D318" s="124"/>
      <c r="E318" s="125"/>
      <c r="F318" s="126"/>
      <c r="G318" s="2"/>
      <c r="H318" s="146" t="str">
        <f>IF($R318="", "", IFERROR(INDEX('Time &amp; Efficiency'!$CJ$9:$CJ$1470, MATCH(CONCATENATE($R318, " - ", 'Time &amp; Efficiency'!CQ$8), 'Time &amp; Efficiency'!CS$9:CS$1470, 0)), $O$7))</f>
        <v/>
      </c>
      <c r="I318" s="147" t="str">
        <f>IF($R318="", "", IFERROR(INDEX('Time &amp; Efficiency'!$CJ$9:$CJ$1470, MATCH(CONCATENATE($R318, " - ", 'Time &amp; Efficiency'!CR$8), 'Time &amp; Efficiency'!CT$9:CT$1470, 0)), $O$7))</f>
        <v/>
      </c>
      <c r="J318" s="2"/>
      <c r="M318" s="17" t="str">
        <f t="shared" si="46"/>
        <v/>
      </c>
      <c r="O318" s="118" t="str">
        <f t="shared" si="47"/>
        <v/>
      </c>
      <c r="Q318" s="131" t="str">
        <f t="shared" si="48"/>
        <v/>
      </c>
      <c r="R318" s="134" t="str">
        <f t="shared" si="49"/>
        <v/>
      </c>
      <c r="T318" s="17">
        <v>308</v>
      </c>
      <c r="U318" s="131" t="str">
        <f t="shared" si="50"/>
        <v/>
      </c>
      <c r="W318" s="137" t="str">
        <f t="shared" si="51"/>
        <v/>
      </c>
      <c r="Y318" s="6" t="str">
        <f t="shared" si="52"/>
        <v/>
      </c>
      <c r="Z318" s="54" t="str">
        <f t="shared" si="52"/>
        <v/>
      </c>
      <c r="AA318" s="54" t="str">
        <f t="shared" si="53"/>
        <v/>
      </c>
      <c r="AB318" s="54" t="str">
        <f t="shared" si="44"/>
        <v/>
      </c>
      <c r="AC318" s="7" t="str">
        <f t="shared" si="45"/>
        <v/>
      </c>
    </row>
    <row r="319" spans="1:29" x14ac:dyDescent="0.25">
      <c r="A319" s="2"/>
      <c r="B319" s="13"/>
      <c r="C319" s="123"/>
      <c r="D319" s="124"/>
      <c r="E319" s="125"/>
      <c r="F319" s="126"/>
      <c r="G319" s="2"/>
      <c r="H319" s="146" t="str">
        <f>IF($R319="", "", IFERROR(INDEX('Time &amp; Efficiency'!$CJ$9:$CJ$1470, MATCH(CONCATENATE($R319, " - ", 'Time &amp; Efficiency'!CQ$8), 'Time &amp; Efficiency'!CS$9:CS$1470, 0)), $O$7))</f>
        <v/>
      </c>
      <c r="I319" s="147" t="str">
        <f>IF($R319="", "", IFERROR(INDEX('Time &amp; Efficiency'!$CJ$9:$CJ$1470, MATCH(CONCATENATE($R319, " - ", 'Time &amp; Efficiency'!CR$8), 'Time &amp; Efficiency'!CT$9:CT$1470, 0)), $O$7))</f>
        <v/>
      </c>
      <c r="J319" s="2"/>
      <c r="M319" s="17" t="str">
        <f t="shared" si="46"/>
        <v/>
      </c>
      <c r="O319" s="118" t="str">
        <f t="shared" si="47"/>
        <v/>
      </c>
      <c r="Q319" s="131" t="str">
        <f t="shared" si="48"/>
        <v/>
      </c>
      <c r="R319" s="134" t="str">
        <f t="shared" si="49"/>
        <v/>
      </c>
      <c r="T319" s="17">
        <v>309</v>
      </c>
      <c r="U319" s="131" t="str">
        <f t="shared" si="50"/>
        <v/>
      </c>
      <c r="W319" s="137" t="str">
        <f t="shared" si="51"/>
        <v/>
      </c>
      <c r="Y319" s="6" t="str">
        <f t="shared" si="52"/>
        <v/>
      </c>
      <c r="Z319" s="54" t="str">
        <f t="shared" si="52"/>
        <v/>
      </c>
      <c r="AA319" s="54" t="str">
        <f t="shared" si="53"/>
        <v/>
      </c>
      <c r="AB319" s="54" t="str">
        <f t="shared" si="44"/>
        <v/>
      </c>
      <c r="AC319" s="7" t="str">
        <f t="shared" si="45"/>
        <v/>
      </c>
    </row>
    <row r="320" spans="1:29" x14ac:dyDescent="0.25">
      <c r="A320" s="2"/>
      <c r="B320" s="13"/>
      <c r="C320" s="123"/>
      <c r="D320" s="124"/>
      <c r="E320" s="125"/>
      <c r="F320" s="126"/>
      <c r="G320" s="2"/>
      <c r="H320" s="146" t="str">
        <f>IF($R320="", "", IFERROR(INDEX('Time &amp; Efficiency'!$CJ$9:$CJ$1470, MATCH(CONCATENATE($R320, " - ", 'Time &amp; Efficiency'!CQ$8), 'Time &amp; Efficiency'!CS$9:CS$1470, 0)), $O$7))</f>
        <v/>
      </c>
      <c r="I320" s="147" t="str">
        <f>IF($R320="", "", IFERROR(INDEX('Time &amp; Efficiency'!$CJ$9:$CJ$1470, MATCH(CONCATENATE($R320, " - ", 'Time &amp; Efficiency'!CR$8), 'Time &amp; Efficiency'!CT$9:CT$1470, 0)), $O$7))</f>
        <v/>
      </c>
      <c r="J320" s="2"/>
      <c r="M320" s="17" t="str">
        <f t="shared" si="46"/>
        <v/>
      </c>
      <c r="O320" s="118" t="str">
        <f t="shared" si="47"/>
        <v/>
      </c>
      <c r="Q320" s="131" t="str">
        <f t="shared" si="48"/>
        <v/>
      </c>
      <c r="R320" s="134" t="str">
        <f t="shared" si="49"/>
        <v/>
      </c>
      <c r="T320" s="17">
        <v>310</v>
      </c>
      <c r="U320" s="131" t="str">
        <f t="shared" si="50"/>
        <v/>
      </c>
      <c r="W320" s="137" t="str">
        <f t="shared" si="51"/>
        <v/>
      </c>
      <c r="Y320" s="6" t="str">
        <f t="shared" si="52"/>
        <v/>
      </c>
      <c r="Z320" s="54" t="str">
        <f t="shared" si="52"/>
        <v/>
      </c>
      <c r="AA320" s="54" t="str">
        <f t="shared" si="53"/>
        <v/>
      </c>
      <c r="AB320" s="54" t="str">
        <f t="shared" si="44"/>
        <v/>
      </c>
      <c r="AC320" s="7" t="str">
        <f t="shared" si="45"/>
        <v/>
      </c>
    </row>
    <row r="321" spans="1:29" x14ac:dyDescent="0.25">
      <c r="A321" s="2"/>
      <c r="B321" s="13"/>
      <c r="C321" s="123"/>
      <c r="D321" s="124"/>
      <c r="E321" s="125"/>
      <c r="F321" s="126"/>
      <c r="G321" s="2"/>
      <c r="H321" s="146" t="str">
        <f>IF($R321="", "", IFERROR(INDEX('Time &amp; Efficiency'!$CJ$9:$CJ$1470, MATCH(CONCATENATE($R321, " - ", 'Time &amp; Efficiency'!CQ$8), 'Time &amp; Efficiency'!CS$9:CS$1470, 0)), $O$7))</f>
        <v/>
      </c>
      <c r="I321" s="147" t="str">
        <f>IF($R321="", "", IFERROR(INDEX('Time &amp; Efficiency'!$CJ$9:$CJ$1470, MATCH(CONCATENATE($R321, " - ", 'Time &amp; Efficiency'!CR$8), 'Time &amp; Efficiency'!CT$9:CT$1470, 0)), $O$7))</f>
        <v/>
      </c>
      <c r="J321" s="2"/>
      <c r="M321" s="17" t="str">
        <f t="shared" si="46"/>
        <v/>
      </c>
      <c r="O321" s="118" t="str">
        <f t="shared" si="47"/>
        <v/>
      </c>
      <c r="Q321" s="131" t="str">
        <f t="shared" si="48"/>
        <v/>
      </c>
      <c r="R321" s="134" t="str">
        <f t="shared" si="49"/>
        <v/>
      </c>
      <c r="T321" s="17">
        <v>311</v>
      </c>
      <c r="U321" s="131" t="str">
        <f t="shared" si="50"/>
        <v/>
      </c>
      <c r="W321" s="137" t="str">
        <f t="shared" si="51"/>
        <v/>
      </c>
      <c r="Y321" s="6" t="str">
        <f t="shared" si="52"/>
        <v/>
      </c>
      <c r="Z321" s="54" t="str">
        <f t="shared" si="52"/>
        <v/>
      </c>
      <c r="AA321" s="54" t="str">
        <f t="shared" si="53"/>
        <v/>
      </c>
      <c r="AB321" s="54" t="str">
        <f t="shared" si="44"/>
        <v/>
      </c>
      <c r="AC321" s="7" t="str">
        <f t="shared" si="45"/>
        <v/>
      </c>
    </row>
    <row r="322" spans="1:29" x14ac:dyDescent="0.25">
      <c r="A322" s="2"/>
      <c r="B322" s="13"/>
      <c r="C322" s="123"/>
      <c r="D322" s="124"/>
      <c r="E322" s="125"/>
      <c r="F322" s="126"/>
      <c r="G322" s="2"/>
      <c r="H322" s="146" t="str">
        <f>IF($R322="", "", IFERROR(INDEX('Time &amp; Efficiency'!$CJ$9:$CJ$1470, MATCH(CONCATENATE($R322, " - ", 'Time &amp; Efficiency'!CQ$8), 'Time &amp; Efficiency'!CS$9:CS$1470, 0)), $O$7))</f>
        <v/>
      </c>
      <c r="I322" s="147" t="str">
        <f>IF($R322="", "", IFERROR(INDEX('Time &amp; Efficiency'!$CJ$9:$CJ$1470, MATCH(CONCATENATE($R322, " - ", 'Time &amp; Efficiency'!CR$8), 'Time &amp; Efficiency'!CT$9:CT$1470, 0)), $O$7))</f>
        <v/>
      </c>
      <c r="J322" s="2"/>
      <c r="M322" s="17" t="str">
        <f t="shared" si="46"/>
        <v/>
      </c>
      <c r="O322" s="118" t="str">
        <f t="shared" si="47"/>
        <v/>
      </c>
      <c r="Q322" s="131" t="str">
        <f t="shared" si="48"/>
        <v/>
      </c>
      <c r="R322" s="134" t="str">
        <f t="shared" si="49"/>
        <v/>
      </c>
      <c r="T322" s="17">
        <v>312</v>
      </c>
      <c r="U322" s="131" t="str">
        <f t="shared" si="50"/>
        <v/>
      </c>
      <c r="W322" s="137" t="str">
        <f t="shared" si="51"/>
        <v/>
      </c>
      <c r="Y322" s="6" t="str">
        <f t="shared" si="52"/>
        <v/>
      </c>
      <c r="Z322" s="54" t="str">
        <f t="shared" si="52"/>
        <v/>
      </c>
      <c r="AA322" s="54" t="str">
        <f t="shared" si="53"/>
        <v/>
      </c>
      <c r="AB322" s="54" t="str">
        <f t="shared" si="44"/>
        <v/>
      </c>
      <c r="AC322" s="7" t="str">
        <f t="shared" si="45"/>
        <v/>
      </c>
    </row>
    <row r="323" spans="1:29" x14ac:dyDescent="0.25">
      <c r="A323" s="2"/>
      <c r="B323" s="13"/>
      <c r="C323" s="123"/>
      <c r="D323" s="124"/>
      <c r="E323" s="125"/>
      <c r="F323" s="126"/>
      <c r="G323" s="2"/>
      <c r="H323" s="146" t="str">
        <f>IF($R323="", "", IFERROR(INDEX('Time &amp; Efficiency'!$CJ$9:$CJ$1470, MATCH(CONCATENATE($R323, " - ", 'Time &amp; Efficiency'!CQ$8), 'Time &amp; Efficiency'!CS$9:CS$1470, 0)), $O$7))</f>
        <v/>
      </c>
      <c r="I323" s="147" t="str">
        <f>IF($R323="", "", IFERROR(INDEX('Time &amp; Efficiency'!$CJ$9:$CJ$1470, MATCH(CONCATENATE($R323, " - ", 'Time &amp; Efficiency'!CR$8), 'Time &amp; Efficiency'!CT$9:CT$1470, 0)), $O$7))</f>
        <v/>
      </c>
      <c r="J323" s="2"/>
      <c r="M323" s="17" t="str">
        <f t="shared" si="46"/>
        <v/>
      </c>
      <c r="O323" s="118" t="str">
        <f t="shared" si="47"/>
        <v/>
      </c>
      <c r="Q323" s="131" t="str">
        <f t="shared" si="48"/>
        <v/>
      </c>
      <c r="R323" s="134" t="str">
        <f t="shared" si="49"/>
        <v/>
      </c>
      <c r="T323" s="17">
        <v>313</v>
      </c>
      <c r="U323" s="131" t="str">
        <f t="shared" si="50"/>
        <v/>
      </c>
      <c r="W323" s="137" t="str">
        <f t="shared" si="51"/>
        <v/>
      </c>
      <c r="Y323" s="6" t="str">
        <f t="shared" si="52"/>
        <v/>
      </c>
      <c r="Z323" s="54" t="str">
        <f t="shared" si="52"/>
        <v/>
      </c>
      <c r="AA323" s="54" t="str">
        <f t="shared" si="53"/>
        <v/>
      </c>
      <c r="AB323" s="54" t="str">
        <f t="shared" si="44"/>
        <v/>
      </c>
      <c r="AC323" s="7" t="str">
        <f t="shared" si="45"/>
        <v/>
      </c>
    </row>
    <row r="324" spans="1:29" x14ac:dyDescent="0.25">
      <c r="A324" s="2"/>
      <c r="B324" s="13"/>
      <c r="C324" s="123"/>
      <c r="D324" s="124"/>
      <c r="E324" s="125"/>
      <c r="F324" s="126"/>
      <c r="G324" s="2"/>
      <c r="H324" s="146" t="str">
        <f>IF($R324="", "", IFERROR(INDEX('Time &amp; Efficiency'!$CJ$9:$CJ$1470, MATCH(CONCATENATE($R324, " - ", 'Time &amp; Efficiency'!CQ$8), 'Time &amp; Efficiency'!CS$9:CS$1470, 0)), $O$7))</f>
        <v/>
      </c>
      <c r="I324" s="147" t="str">
        <f>IF($R324="", "", IFERROR(INDEX('Time &amp; Efficiency'!$CJ$9:$CJ$1470, MATCH(CONCATENATE($R324, " - ", 'Time &amp; Efficiency'!CR$8), 'Time &amp; Efficiency'!CT$9:CT$1470, 0)), $O$7))</f>
        <v/>
      </c>
      <c r="J324" s="2"/>
      <c r="M324" s="17" t="str">
        <f t="shared" si="46"/>
        <v/>
      </c>
      <c r="O324" s="118" t="str">
        <f t="shared" si="47"/>
        <v/>
      </c>
      <c r="Q324" s="131" t="str">
        <f t="shared" si="48"/>
        <v/>
      </c>
      <c r="R324" s="134" t="str">
        <f t="shared" si="49"/>
        <v/>
      </c>
      <c r="T324" s="17">
        <v>314</v>
      </c>
      <c r="U324" s="131" t="str">
        <f t="shared" si="50"/>
        <v/>
      </c>
      <c r="W324" s="137" t="str">
        <f t="shared" si="51"/>
        <v/>
      </c>
      <c r="Y324" s="6" t="str">
        <f t="shared" si="52"/>
        <v/>
      </c>
      <c r="Z324" s="54" t="str">
        <f t="shared" si="52"/>
        <v/>
      </c>
      <c r="AA324" s="54" t="str">
        <f t="shared" si="53"/>
        <v/>
      </c>
      <c r="AB324" s="54" t="str">
        <f t="shared" si="44"/>
        <v/>
      </c>
      <c r="AC324" s="7" t="str">
        <f t="shared" si="45"/>
        <v/>
      </c>
    </row>
    <row r="325" spans="1:29" x14ac:dyDescent="0.25">
      <c r="A325" s="2"/>
      <c r="B325" s="13"/>
      <c r="C325" s="123"/>
      <c r="D325" s="124"/>
      <c r="E325" s="125"/>
      <c r="F325" s="126"/>
      <c r="G325" s="2"/>
      <c r="H325" s="146" t="str">
        <f>IF($R325="", "", IFERROR(INDEX('Time &amp; Efficiency'!$CJ$9:$CJ$1470, MATCH(CONCATENATE($R325, " - ", 'Time &amp; Efficiency'!CQ$8), 'Time &amp; Efficiency'!CS$9:CS$1470, 0)), $O$7))</f>
        <v/>
      </c>
      <c r="I325" s="147" t="str">
        <f>IF($R325="", "", IFERROR(INDEX('Time &amp; Efficiency'!$CJ$9:$CJ$1470, MATCH(CONCATENATE($R325, " - ", 'Time &amp; Efficiency'!CR$8), 'Time &amp; Efficiency'!CT$9:CT$1470, 0)), $O$7))</f>
        <v/>
      </c>
      <c r="J325" s="2"/>
      <c r="M325" s="17" t="str">
        <f t="shared" si="46"/>
        <v/>
      </c>
      <c r="O325" s="118" t="str">
        <f t="shared" si="47"/>
        <v/>
      </c>
      <c r="Q325" s="131" t="str">
        <f t="shared" si="48"/>
        <v/>
      </c>
      <c r="R325" s="134" t="str">
        <f t="shared" si="49"/>
        <v/>
      </c>
      <c r="T325" s="17">
        <v>315</v>
      </c>
      <c r="U325" s="131" t="str">
        <f t="shared" si="50"/>
        <v/>
      </c>
      <c r="W325" s="137" t="str">
        <f t="shared" si="51"/>
        <v/>
      </c>
      <c r="Y325" s="6" t="str">
        <f t="shared" si="52"/>
        <v/>
      </c>
      <c r="Z325" s="54" t="str">
        <f t="shared" si="52"/>
        <v/>
      </c>
      <c r="AA325" s="54" t="str">
        <f t="shared" si="53"/>
        <v/>
      </c>
      <c r="AB325" s="54" t="str">
        <f t="shared" si="44"/>
        <v/>
      </c>
      <c r="AC325" s="7" t="str">
        <f t="shared" si="45"/>
        <v/>
      </c>
    </row>
    <row r="326" spans="1:29" x14ac:dyDescent="0.25">
      <c r="A326" s="2"/>
      <c r="B326" s="13"/>
      <c r="C326" s="123"/>
      <c r="D326" s="124"/>
      <c r="E326" s="125"/>
      <c r="F326" s="126"/>
      <c r="G326" s="2"/>
      <c r="H326" s="146" t="str">
        <f>IF($R326="", "", IFERROR(INDEX('Time &amp; Efficiency'!$CJ$9:$CJ$1470, MATCH(CONCATENATE($R326, " - ", 'Time &amp; Efficiency'!CQ$8), 'Time &amp; Efficiency'!CS$9:CS$1470, 0)), $O$7))</f>
        <v/>
      </c>
      <c r="I326" s="147" t="str">
        <f>IF($R326="", "", IFERROR(INDEX('Time &amp; Efficiency'!$CJ$9:$CJ$1470, MATCH(CONCATENATE($R326, " - ", 'Time &amp; Efficiency'!CR$8), 'Time &amp; Efficiency'!CT$9:CT$1470, 0)), $O$7))</f>
        <v/>
      </c>
      <c r="J326" s="2"/>
      <c r="M326" s="17" t="str">
        <f t="shared" si="46"/>
        <v/>
      </c>
      <c r="O326" s="118" t="str">
        <f t="shared" si="47"/>
        <v/>
      </c>
      <c r="Q326" s="131" t="str">
        <f t="shared" si="48"/>
        <v/>
      </c>
      <c r="R326" s="134" t="str">
        <f t="shared" si="49"/>
        <v/>
      </c>
      <c r="T326" s="17">
        <v>316</v>
      </c>
      <c r="U326" s="131" t="str">
        <f t="shared" si="50"/>
        <v/>
      </c>
      <c r="W326" s="137" t="str">
        <f t="shared" si="51"/>
        <v/>
      </c>
      <c r="Y326" s="6" t="str">
        <f t="shared" si="52"/>
        <v/>
      </c>
      <c r="Z326" s="54" t="str">
        <f t="shared" si="52"/>
        <v/>
      </c>
      <c r="AA326" s="54" t="str">
        <f t="shared" si="53"/>
        <v/>
      </c>
      <c r="AB326" s="54" t="str">
        <f t="shared" si="44"/>
        <v/>
      </c>
      <c r="AC326" s="7" t="str">
        <f t="shared" si="45"/>
        <v/>
      </c>
    </row>
    <row r="327" spans="1:29" x14ac:dyDescent="0.25">
      <c r="A327" s="2"/>
      <c r="B327" s="13"/>
      <c r="C327" s="123"/>
      <c r="D327" s="124"/>
      <c r="E327" s="125"/>
      <c r="F327" s="126"/>
      <c r="G327" s="2"/>
      <c r="H327" s="146" t="str">
        <f>IF($R327="", "", IFERROR(INDEX('Time &amp; Efficiency'!$CJ$9:$CJ$1470, MATCH(CONCATENATE($R327, " - ", 'Time &amp; Efficiency'!CQ$8), 'Time &amp; Efficiency'!CS$9:CS$1470, 0)), $O$7))</f>
        <v/>
      </c>
      <c r="I327" s="147" t="str">
        <f>IF($R327="", "", IFERROR(INDEX('Time &amp; Efficiency'!$CJ$9:$CJ$1470, MATCH(CONCATENATE($R327, " - ", 'Time &amp; Efficiency'!CR$8), 'Time &amp; Efficiency'!CT$9:CT$1470, 0)), $O$7))</f>
        <v/>
      </c>
      <c r="J327" s="2"/>
      <c r="M327" s="17" t="str">
        <f t="shared" si="46"/>
        <v/>
      </c>
      <c r="O327" s="118" t="str">
        <f t="shared" si="47"/>
        <v/>
      </c>
      <c r="Q327" s="131" t="str">
        <f t="shared" si="48"/>
        <v/>
      </c>
      <c r="R327" s="134" t="str">
        <f t="shared" si="49"/>
        <v/>
      </c>
      <c r="T327" s="17">
        <v>317</v>
      </c>
      <c r="U327" s="131" t="str">
        <f t="shared" si="50"/>
        <v/>
      </c>
      <c r="W327" s="137" t="str">
        <f t="shared" si="51"/>
        <v/>
      </c>
      <c r="Y327" s="6" t="str">
        <f t="shared" si="52"/>
        <v/>
      </c>
      <c r="Z327" s="54" t="str">
        <f t="shared" si="52"/>
        <v/>
      </c>
      <c r="AA327" s="54" t="str">
        <f t="shared" si="53"/>
        <v/>
      </c>
      <c r="AB327" s="54" t="str">
        <f t="shared" si="44"/>
        <v/>
      </c>
      <c r="AC327" s="7" t="str">
        <f t="shared" si="45"/>
        <v/>
      </c>
    </row>
    <row r="328" spans="1:29" x14ac:dyDescent="0.25">
      <c r="A328" s="2"/>
      <c r="B328" s="13"/>
      <c r="C328" s="123"/>
      <c r="D328" s="124"/>
      <c r="E328" s="125"/>
      <c r="F328" s="126"/>
      <c r="G328" s="2"/>
      <c r="H328" s="146" t="str">
        <f>IF($R328="", "", IFERROR(INDEX('Time &amp; Efficiency'!$CJ$9:$CJ$1470, MATCH(CONCATENATE($R328, " - ", 'Time &amp; Efficiency'!CQ$8), 'Time &amp; Efficiency'!CS$9:CS$1470, 0)), $O$7))</f>
        <v/>
      </c>
      <c r="I328" s="147" t="str">
        <f>IF($R328="", "", IFERROR(INDEX('Time &amp; Efficiency'!$CJ$9:$CJ$1470, MATCH(CONCATENATE($R328, " - ", 'Time &amp; Efficiency'!CR$8), 'Time &amp; Efficiency'!CT$9:CT$1470, 0)), $O$7))</f>
        <v/>
      </c>
      <c r="J328" s="2"/>
      <c r="M328" s="17" t="str">
        <f t="shared" si="46"/>
        <v/>
      </c>
      <c r="O328" s="118" t="str">
        <f t="shared" si="47"/>
        <v/>
      </c>
      <c r="Q328" s="131" t="str">
        <f t="shared" si="48"/>
        <v/>
      </c>
      <c r="R328" s="134" t="str">
        <f t="shared" si="49"/>
        <v/>
      </c>
      <c r="T328" s="17">
        <v>318</v>
      </c>
      <c r="U328" s="131" t="str">
        <f t="shared" si="50"/>
        <v/>
      </c>
      <c r="W328" s="137" t="str">
        <f t="shared" si="51"/>
        <v/>
      </c>
      <c r="Y328" s="6" t="str">
        <f t="shared" si="52"/>
        <v/>
      </c>
      <c r="Z328" s="54" t="str">
        <f t="shared" si="52"/>
        <v/>
      </c>
      <c r="AA328" s="54" t="str">
        <f t="shared" si="53"/>
        <v/>
      </c>
      <c r="AB328" s="54" t="str">
        <f t="shared" si="44"/>
        <v/>
      </c>
      <c r="AC328" s="7" t="str">
        <f t="shared" si="45"/>
        <v/>
      </c>
    </row>
    <row r="329" spans="1:29" x14ac:dyDescent="0.25">
      <c r="A329" s="2"/>
      <c r="B329" s="13"/>
      <c r="C329" s="123"/>
      <c r="D329" s="124"/>
      <c r="E329" s="125"/>
      <c r="F329" s="126"/>
      <c r="G329" s="2"/>
      <c r="H329" s="146" t="str">
        <f>IF($R329="", "", IFERROR(INDEX('Time &amp; Efficiency'!$CJ$9:$CJ$1470, MATCH(CONCATENATE($R329, " - ", 'Time &amp; Efficiency'!CQ$8), 'Time &amp; Efficiency'!CS$9:CS$1470, 0)), $O$7))</f>
        <v/>
      </c>
      <c r="I329" s="147" t="str">
        <f>IF($R329="", "", IFERROR(INDEX('Time &amp; Efficiency'!$CJ$9:$CJ$1470, MATCH(CONCATENATE($R329, " - ", 'Time &amp; Efficiency'!CR$8), 'Time &amp; Efficiency'!CT$9:CT$1470, 0)), $O$7))</f>
        <v/>
      </c>
      <c r="J329" s="2"/>
      <c r="M329" s="17" t="str">
        <f t="shared" si="46"/>
        <v/>
      </c>
      <c r="O329" s="118" t="str">
        <f t="shared" si="47"/>
        <v/>
      </c>
      <c r="Q329" s="131" t="str">
        <f t="shared" si="48"/>
        <v/>
      </c>
      <c r="R329" s="134" t="str">
        <f t="shared" si="49"/>
        <v/>
      </c>
      <c r="T329" s="17">
        <v>319</v>
      </c>
      <c r="U329" s="131" t="str">
        <f t="shared" si="50"/>
        <v/>
      </c>
      <c r="W329" s="137" t="str">
        <f t="shared" si="51"/>
        <v/>
      </c>
      <c r="Y329" s="6" t="str">
        <f t="shared" si="52"/>
        <v/>
      </c>
      <c r="Z329" s="54" t="str">
        <f t="shared" si="52"/>
        <v/>
      </c>
      <c r="AA329" s="54" t="str">
        <f t="shared" si="53"/>
        <v/>
      </c>
      <c r="AB329" s="54" t="str">
        <f t="shared" si="44"/>
        <v/>
      </c>
      <c r="AC329" s="7" t="str">
        <f t="shared" si="45"/>
        <v/>
      </c>
    </row>
    <row r="330" spans="1:29" x14ac:dyDescent="0.25">
      <c r="A330" s="2"/>
      <c r="B330" s="13"/>
      <c r="C330" s="123"/>
      <c r="D330" s="124"/>
      <c r="E330" s="125"/>
      <c r="F330" s="126"/>
      <c r="G330" s="2"/>
      <c r="H330" s="146" t="str">
        <f>IF($R330="", "", IFERROR(INDEX('Time &amp; Efficiency'!$CJ$9:$CJ$1470, MATCH(CONCATENATE($R330, " - ", 'Time &amp; Efficiency'!CQ$8), 'Time &amp; Efficiency'!CS$9:CS$1470, 0)), $O$7))</f>
        <v/>
      </c>
      <c r="I330" s="147" t="str">
        <f>IF($R330="", "", IFERROR(INDEX('Time &amp; Efficiency'!$CJ$9:$CJ$1470, MATCH(CONCATENATE($R330, " - ", 'Time &amp; Efficiency'!CR$8), 'Time &amp; Efficiency'!CT$9:CT$1470, 0)), $O$7))</f>
        <v/>
      </c>
      <c r="J330" s="2"/>
      <c r="M330" s="17" t="str">
        <f t="shared" si="46"/>
        <v/>
      </c>
      <c r="O330" s="118" t="str">
        <f t="shared" si="47"/>
        <v/>
      </c>
      <c r="Q330" s="131" t="str">
        <f t="shared" si="48"/>
        <v/>
      </c>
      <c r="R330" s="134" t="str">
        <f t="shared" si="49"/>
        <v/>
      </c>
      <c r="T330" s="17">
        <v>320</v>
      </c>
      <c r="U330" s="131" t="str">
        <f t="shared" si="50"/>
        <v/>
      </c>
      <c r="W330" s="137" t="str">
        <f t="shared" si="51"/>
        <v/>
      </c>
      <c r="Y330" s="6" t="str">
        <f t="shared" si="52"/>
        <v/>
      </c>
      <c r="Z330" s="54" t="str">
        <f t="shared" si="52"/>
        <v/>
      </c>
      <c r="AA330" s="54" t="str">
        <f t="shared" si="53"/>
        <v/>
      </c>
      <c r="AB330" s="54" t="str">
        <f t="shared" si="44"/>
        <v/>
      </c>
      <c r="AC330" s="7" t="str">
        <f t="shared" si="45"/>
        <v/>
      </c>
    </row>
    <row r="331" spans="1:29" x14ac:dyDescent="0.25">
      <c r="A331" s="2"/>
      <c r="B331" s="13"/>
      <c r="C331" s="123"/>
      <c r="D331" s="124"/>
      <c r="E331" s="125"/>
      <c r="F331" s="126"/>
      <c r="G331" s="2"/>
      <c r="H331" s="146" t="str">
        <f>IF($R331="", "", IFERROR(INDEX('Time &amp; Efficiency'!$CJ$9:$CJ$1470, MATCH(CONCATENATE($R331, " - ", 'Time &amp; Efficiency'!CQ$8), 'Time &amp; Efficiency'!CS$9:CS$1470, 0)), $O$7))</f>
        <v/>
      </c>
      <c r="I331" s="147" t="str">
        <f>IF($R331="", "", IFERROR(INDEX('Time &amp; Efficiency'!$CJ$9:$CJ$1470, MATCH(CONCATENATE($R331, " - ", 'Time &amp; Efficiency'!CR$8), 'Time &amp; Efficiency'!CT$9:CT$1470, 0)), $O$7))</f>
        <v/>
      </c>
      <c r="J331" s="2"/>
      <c r="M331" s="17" t="str">
        <f t="shared" si="46"/>
        <v/>
      </c>
      <c r="O331" s="118" t="str">
        <f t="shared" si="47"/>
        <v/>
      </c>
      <c r="Q331" s="131" t="str">
        <f t="shared" si="48"/>
        <v/>
      </c>
      <c r="R331" s="134" t="str">
        <f t="shared" si="49"/>
        <v/>
      </c>
      <c r="T331" s="17">
        <v>321</v>
      </c>
      <c r="U331" s="131" t="str">
        <f t="shared" si="50"/>
        <v/>
      </c>
      <c r="W331" s="137" t="str">
        <f t="shared" si="51"/>
        <v/>
      </c>
      <c r="Y331" s="6" t="str">
        <f t="shared" si="52"/>
        <v/>
      </c>
      <c r="Z331" s="54" t="str">
        <f t="shared" si="52"/>
        <v/>
      </c>
      <c r="AA331" s="54" t="str">
        <f t="shared" si="53"/>
        <v/>
      </c>
      <c r="AB331" s="54" t="str">
        <f t="shared" ref="AB331:AB394" si="54">IF($M331="", "", IF(E331="", $W$8, IF(ISNUMBER(E331)=FALSE, $W$7, "")))</f>
        <v/>
      </c>
      <c r="AC331" s="7" t="str">
        <f t="shared" ref="AC331:AC394" si="55">IF($M331="", "", IF(F331="", $W$8, IF(ISNUMBER(F331)=FALSE, $W$7, "")))</f>
        <v/>
      </c>
    </row>
    <row r="332" spans="1:29" x14ac:dyDescent="0.25">
      <c r="A332" s="2"/>
      <c r="B332" s="13"/>
      <c r="C332" s="123"/>
      <c r="D332" s="124"/>
      <c r="E332" s="125"/>
      <c r="F332" s="126"/>
      <c r="G332" s="2"/>
      <c r="H332" s="146" t="str">
        <f>IF($R332="", "", IFERROR(INDEX('Time &amp; Efficiency'!$CJ$9:$CJ$1470, MATCH(CONCATENATE($R332, " - ", 'Time &amp; Efficiency'!CQ$8), 'Time &amp; Efficiency'!CS$9:CS$1470, 0)), $O$7))</f>
        <v/>
      </c>
      <c r="I332" s="147" t="str">
        <f>IF($R332="", "", IFERROR(INDEX('Time &amp; Efficiency'!$CJ$9:$CJ$1470, MATCH(CONCATENATE($R332, " - ", 'Time &amp; Efficiency'!CR$8), 'Time &amp; Efficiency'!CT$9:CT$1470, 0)), $O$7))</f>
        <v/>
      </c>
      <c r="J332" s="2"/>
      <c r="M332" s="17" t="str">
        <f t="shared" ref="M332:M395" si="56">IF(COUNTIF($B332:$F332, "")=5, "", "X")</f>
        <v/>
      </c>
      <c r="O332" s="118" t="str">
        <f t="shared" ref="O332:O395" si="57">IF($M332="", "", IFERROR((D332*(1-$E332))/24, ""))</f>
        <v/>
      </c>
      <c r="Q332" s="131" t="str">
        <f t="shared" ref="Q332:Q395" si="58">IF($M332="", "", IF($E332=1, "", $F332))</f>
        <v/>
      </c>
      <c r="R332" s="134" t="str">
        <f t="shared" ref="R332:R395" si="59">IF($Q332="", "", COUNTIF($Q$11:$Q$510, "&lt;"&amp;$Q332)+1)</f>
        <v/>
      </c>
      <c r="T332" s="17">
        <v>322</v>
      </c>
      <c r="U332" s="131" t="str">
        <f t="shared" ref="U332:U395" si="60">IFERROR(INDEX($Q$11:$Q$510, MATCH($T332, $R$11:$R$510, 0)), "")</f>
        <v/>
      </c>
      <c r="W332" s="137" t="str">
        <f t="shared" ref="W332:W395" si="61">IFERROR(INDEX($O$11:$O$510, MATCH($T332, $R$11:$R$510, 0)), "")</f>
        <v/>
      </c>
      <c r="Y332" s="6" t="str">
        <f t="shared" ref="Y332:Z395" si="62">IF($M332="", "", IF(B332="", $W$8, IF(COUNTIF(B$11:B$510, B332)&gt;1, $W$7, "")))</f>
        <v/>
      </c>
      <c r="Z332" s="54" t="str">
        <f t="shared" si="62"/>
        <v/>
      </c>
      <c r="AA332" s="54" t="str">
        <f t="shared" ref="AA332:AA395" si="63">IF($M332="", "", IF(D332="", $W$8, IF(ISNUMBER(D332)=FALSE, $W$7, "")))</f>
        <v/>
      </c>
      <c r="AB332" s="54" t="str">
        <f t="shared" si="54"/>
        <v/>
      </c>
      <c r="AC332" s="7" t="str">
        <f t="shared" si="55"/>
        <v/>
      </c>
    </row>
    <row r="333" spans="1:29" x14ac:dyDescent="0.25">
      <c r="A333" s="2"/>
      <c r="B333" s="13"/>
      <c r="C333" s="123"/>
      <c r="D333" s="124"/>
      <c r="E333" s="125"/>
      <c r="F333" s="126"/>
      <c r="G333" s="2"/>
      <c r="H333" s="146" t="str">
        <f>IF($R333="", "", IFERROR(INDEX('Time &amp; Efficiency'!$CJ$9:$CJ$1470, MATCH(CONCATENATE($R333, " - ", 'Time &amp; Efficiency'!CQ$8), 'Time &amp; Efficiency'!CS$9:CS$1470, 0)), $O$7))</f>
        <v/>
      </c>
      <c r="I333" s="147" t="str">
        <f>IF($R333="", "", IFERROR(INDEX('Time &amp; Efficiency'!$CJ$9:$CJ$1470, MATCH(CONCATENATE($R333, " - ", 'Time &amp; Efficiency'!CR$8), 'Time &amp; Efficiency'!CT$9:CT$1470, 0)), $O$7))</f>
        <v/>
      </c>
      <c r="J333" s="2"/>
      <c r="M333" s="17" t="str">
        <f t="shared" si="56"/>
        <v/>
      </c>
      <c r="O333" s="118" t="str">
        <f t="shared" si="57"/>
        <v/>
      </c>
      <c r="Q333" s="131" t="str">
        <f t="shared" si="58"/>
        <v/>
      </c>
      <c r="R333" s="134" t="str">
        <f t="shared" si="59"/>
        <v/>
      </c>
      <c r="T333" s="17">
        <v>323</v>
      </c>
      <c r="U333" s="131" t="str">
        <f t="shared" si="60"/>
        <v/>
      </c>
      <c r="W333" s="137" t="str">
        <f t="shared" si="61"/>
        <v/>
      </c>
      <c r="Y333" s="6" t="str">
        <f t="shared" si="62"/>
        <v/>
      </c>
      <c r="Z333" s="54" t="str">
        <f t="shared" si="62"/>
        <v/>
      </c>
      <c r="AA333" s="54" t="str">
        <f t="shared" si="63"/>
        <v/>
      </c>
      <c r="AB333" s="54" t="str">
        <f t="shared" si="54"/>
        <v/>
      </c>
      <c r="AC333" s="7" t="str">
        <f t="shared" si="55"/>
        <v/>
      </c>
    </row>
    <row r="334" spans="1:29" x14ac:dyDescent="0.25">
      <c r="A334" s="2"/>
      <c r="B334" s="13"/>
      <c r="C334" s="123"/>
      <c r="D334" s="124"/>
      <c r="E334" s="125"/>
      <c r="F334" s="126"/>
      <c r="G334" s="2"/>
      <c r="H334" s="146" t="str">
        <f>IF($R334="", "", IFERROR(INDEX('Time &amp; Efficiency'!$CJ$9:$CJ$1470, MATCH(CONCATENATE($R334, " - ", 'Time &amp; Efficiency'!CQ$8), 'Time &amp; Efficiency'!CS$9:CS$1470, 0)), $O$7))</f>
        <v/>
      </c>
      <c r="I334" s="147" t="str">
        <f>IF($R334="", "", IFERROR(INDEX('Time &amp; Efficiency'!$CJ$9:$CJ$1470, MATCH(CONCATENATE($R334, " - ", 'Time &amp; Efficiency'!CR$8), 'Time &amp; Efficiency'!CT$9:CT$1470, 0)), $O$7))</f>
        <v/>
      </c>
      <c r="J334" s="2"/>
      <c r="M334" s="17" t="str">
        <f t="shared" si="56"/>
        <v/>
      </c>
      <c r="O334" s="118" t="str">
        <f t="shared" si="57"/>
        <v/>
      </c>
      <c r="Q334" s="131" t="str">
        <f t="shared" si="58"/>
        <v/>
      </c>
      <c r="R334" s="134" t="str">
        <f t="shared" si="59"/>
        <v/>
      </c>
      <c r="T334" s="17">
        <v>324</v>
      </c>
      <c r="U334" s="131" t="str">
        <f t="shared" si="60"/>
        <v/>
      </c>
      <c r="W334" s="137" t="str">
        <f t="shared" si="61"/>
        <v/>
      </c>
      <c r="Y334" s="6" t="str">
        <f t="shared" si="62"/>
        <v/>
      </c>
      <c r="Z334" s="54" t="str">
        <f t="shared" si="62"/>
        <v/>
      </c>
      <c r="AA334" s="54" t="str">
        <f t="shared" si="63"/>
        <v/>
      </c>
      <c r="AB334" s="54" t="str">
        <f t="shared" si="54"/>
        <v/>
      </c>
      <c r="AC334" s="7" t="str">
        <f t="shared" si="55"/>
        <v/>
      </c>
    </row>
    <row r="335" spans="1:29" x14ac:dyDescent="0.25">
      <c r="A335" s="2"/>
      <c r="B335" s="13"/>
      <c r="C335" s="123"/>
      <c r="D335" s="124"/>
      <c r="E335" s="125"/>
      <c r="F335" s="126"/>
      <c r="G335" s="2"/>
      <c r="H335" s="146" t="str">
        <f>IF($R335="", "", IFERROR(INDEX('Time &amp; Efficiency'!$CJ$9:$CJ$1470, MATCH(CONCATENATE($R335, " - ", 'Time &amp; Efficiency'!CQ$8), 'Time &amp; Efficiency'!CS$9:CS$1470, 0)), $O$7))</f>
        <v/>
      </c>
      <c r="I335" s="147" t="str">
        <f>IF($R335="", "", IFERROR(INDEX('Time &amp; Efficiency'!$CJ$9:$CJ$1470, MATCH(CONCATENATE($R335, " - ", 'Time &amp; Efficiency'!CR$8), 'Time &amp; Efficiency'!CT$9:CT$1470, 0)), $O$7))</f>
        <v/>
      </c>
      <c r="J335" s="2"/>
      <c r="M335" s="17" t="str">
        <f t="shared" si="56"/>
        <v/>
      </c>
      <c r="O335" s="118" t="str">
        <f t="shared" si="57"/>
        <v/>
      </c>
      <c r="Q335" s="131" t="str">
        <f t="shared" si="58"/>
        <v/>
      </c>
      <c r="R335" s="134" t="str">
        <f t="shared" si="59"/>
        <v/>
      </c>
      <c r="T335" s="17">
        <v>325</v>
      </c>
      <c r="U335" s="131" t="str">
        <f t="shared" si="60"/>
        <v/>
      </c>
      <c r="W335" s="137" t="str">
        <f t="shared" si="61"/>
        <v/>
      </c>
      <c r="Y335" s="6" t="str">
        <f t="shared" si="62"/>
        <v/>
      </c>
      <c r="Z335" s="54" t="str">
        <f t="shared" si="62"/>
        <v/>
      </c>
      <c r="AA335" s="54" t="str">
        <f t="shared" si="63"/>
        <v/>
      </c>
      <c r="AB335" s="54" t="str">
        <f t="shared" si="54"/>
        <v/>
      </c>
      <c r="AC335" s="7" t="str">
        <f t="shared" si="55"/>
        <v/>
      </c>
    </row>
    <row r="336" spans="1:29" x14ac:dyDescent="0.25">
      <c r="A336" s="2"/>
      <c r="B336" s="13"/>
      <c r="C336" s="123"/>
      <c r="D336" s="124"/>
      <c r="E336" s="125"/>
      <c r="F336" s="126"/>
      <c r="G336" s="2"/>
      <c r="H336" s="146" t="str">
        <f>IF($R336="", "", IFERROR(INDEX('Time &amp; Efficiency'!$CJ$9:$CJ$1470, MATCH(CONCATENATE($R336, " - ", 'Time &amp; Efficiency'!CQ$8), 'Time &amp; Efficiency'!CS$9:CS$1470, 0)), $O$7))</f>
        <v/>
      </c>
      <c r="I336" s="147" t="str">
        <f>IF($R336="", "", IFERROR(INDEX('Time &amp; Efficiency'!$CJ$9:$CJ$1470, MATCH(CONCATENATE($R336, " - ", 'Time &amp; Efficiency'!CR$8), 'Time &amp; Efficiency'!CT$9:CT$1470, 0)), $O$7))</f>
        <v/>
      </c>
      <c r="J336" s="2"/>
      <c r="M336" s="17" t="str">
        <f t="shared" si="56"/>
        <v/>
      </c>
      <c r="O336" s="118" t="str">
        <f t="shared" si="57"/>
        <v/>
      </c>
      <c r="Q336" s="131" t="str">
        <f t="shared" si="58"/>
        <v/>
      </c>
      <c r="R336" s="134" t="str">
        <f t="shared" si="59"/>
        <v/>
      </c>
      <c r="T336" s="17">
        <v>326</v>
      </c>
      <c r="U336" s="131" t="str">
        <f t="shared" si="60"/>
        <v/>
      </c>
      <c r="W336" s="137" t="str">
        <f t="shared" si="61"/>
        <v/>
      </c>
      <c r="Y336" s="6" t="str">
        <f t="shared" si="62"/>
        <v/>
      </c>
      <c r="Z336" s="54" t="str">
        <f t="shared" si="62"/>
        <v/>
      </c>
      <c r="AA336" s="54" t="str">
        <f t="shared" si="63"/>
        <v/>
      </c>
      <c r="AB336" s="54" t="str">
        <f t="shared" si="54"/>
        <v/>
      </c>
      <c r="AC336" s="7" t="str">
        <f t="shared" si="55"/>
        <v/>
      </c>
    </row>
    <row r="337" spans="1:29" x14ac:dyDescent="0.25">
      <c r="A337" s="2"/>
      <c r="B337" s="13"/>
      <c r="C337" s="123"/>
      <c r="D337" s="124"/>
      <c r="E337" s="125"/>
      <c r="F337" s="126"/>
      <c r="G337" s="2"/>
      <c r="H337" s="146" t="str">
        <f>IF($R337="", "", IFERROR(INDEX('Time &amp; Efficiency'!$CJ$9:$CJ$1470, MATCH(CONCATENATE($R337, " - ", 'Time &amp; Efficiency'!CQ$8), 'Time &amp; Efficiency'!CS$9:CS$1470, 0)), $O$7))</f>
        <v/>
      </c>
      <c r="I337" s="147" t="str">
        <f>IF($R337="", "", IFERROR(INDEX('Time &amp; Efficiency'!$CJ$9:$CJ$1470, MATCH(CONCATENATE($R337, " - ", 'Time &amp; Efficiency'!CR$8), 'Time &amp; Efficiency'!CT$9:CT$1470, 0)), $O$7))</f>
        <v/>
      </c>
      <c r="J337" s="2"/>
      <c r="M337" s="17" t="str">
        <f t="shared" si="56"/>
        <v/>
      </c>
      <c r="O337" s="118" t="str">
        <f t="shared" si="57"/>
        <v/>
      </c>
      <c r="Q337" s="131" t="str">
        <f t="shared" si="58"/>
        <v/>
      </c>
      <c r="R337" s="134" t="str">
        <f t="shared" si="59"/>
        <v/>
      </c>
      <c r="T337" s="17">
        <v>327</v>
      </c>
      <c r="U337" s="131" t="str">
        <f t="shared" si="60"/>
        <v/>
      </c>
      <c r="W337" s="137" t="str">
        <f t="shared" si="61"/>
        <v/>
      </c>
      <c r="Y337" s="6" t="str">
        <f t="shared" si="62"/>
        <v/>
      </c>
      <c r="Z337" s="54" t="str">
        <f t="shared" si="62"/>
        <v/>
      </c>
      <c r="AA337" s="54" t="str">
        <f t="shared" si="63"/>
        <v/>
      </c>
      <c r="AB337" s="54" t="str">
        <f t="shared" si="54"/>
        <v/>
      </c>
      <c r="AC337" s="7" t="str">
        <f t="shared" si="55"/>
        <v/>
      </c>
    </row>
    <row r="338" spans="1:29" x14ac:dyDescent="0.25">
      <c r="A338" s="2"/>
      <c r="B338" s="13"/>
      <c r="C338" s="123"/>
      <c r="D338" s="124"/>
      <c r="E338" s="125"/>
      <c r="F338" s="126"/>
      <c r="G338" s="2"/>
      <c r="H338" s="146" t="str">
        <f>IF($R338="", "", IFERROR(INDEX('Time &amp; Efficiency'!$CJ$9:$CJ$1470, MATCH(CONCATENATE($R338, " - ", 'Time &amp; Efficiency'!CQ$8), 'Time &amp; Efficiency'!CS$9:CS$1470, 0)), $O$7))</f>
        <v/>
      </c>
      <c r="I338" s="147" t="str">
        <f>IF($R338="", "", IFERROR(INDEX('Time &amp; Efficiency'!$CJ$9:$CJ$1470, MATCH(CONCATENATE($R338, " - ", 'Time &amp; Efficiency'!CR$8), 'Time &amp; Efficiency'!CT$9:CT$1470, 0)), $O$7))</f>
        <v/>
      </c>
      <c r="J338" s="2"/>
      <c r="M338" s="17" t="str">
        <f t="shared" si="56"/>
        <v/>
      </c>
      <c r="O338" s="118" t="str">
        <f t="shared" si="57"/>
        <v/>
      </c>
      <c r="Q338" s="131" t="str">
        <f t="shared" si="58"/>
        <v/>
      </c>
      <c r="R338" s="134" t="str">
        <f t="shared" si="59"/>
        <v/>
      </c>
      <c r="T338" s="17">
        <v>328</v>
      </c>
      <c r="U338" s="131" t="str">
        <f t="shared" si="60"/>
        <v/>
      </c>
      <c r="W338" s="137" t="str">
        <f t="shared" si="61"/>
        <v/>
      </c>
      <c r="Y338" s="6" t="str">
        <f t="shared" si="62"/>
        <v/>
      </c>
      <c r="Z338" s="54" t="str">
        <f t="shared" si="62"/>
        <v/>
      </c>
      <c r="AA338" s="54" t="str">
        <f t="shared" si="63"/>
        <v/>
      </c>
      <c r="AB338" s="54" t="str">
        <f t="shared" si="54"/>
        <v/>
      </c>
      <c r="AC338" s="7" t="str">
        <f t="shared" si="55"/>
        <v/>
      </c>
    </row>
    <row r="339" spans="1:29" x14ac:dyDescent="0.25">
      <c r="A339" s="2"/>
      <c r="B339" s="13"/>
      <c r="C339" s="123"/>
      <c r="D339" s="124"/>
      <c r="E339" s="125"/>
      <c r="F339" s="126"/>
      <c r="G339" s="2"/>
      <c r="H339" s="146" t="str">
        <f>IF($R339="", "", IFERROR(INDEX('Time &amp; Efficiency'!$CJ$9:$CJ$1470, MATCH(CONCATENATE($R339, " - ", 'Time &amp; Efficiency'!CQ$8), 'Time &amp; Efficiency'!CS$9:CS$1470, 0)), $O$7))</f>
        <v/>
      </c>
      <c r="I339" s="147" t="str">
        <f>IF($R339="", "", IFERROR(INDEX('Time &amp; Efficiency'!$CJ$9:$CJ$1470, MATCH(CONCATENATE($R339, " - ", 'Time &amp; Efficiency'!CR$8), 'Time &amp; Efficiency'!CT$9:CT$1470, 0)), $O$7))</f>
        <v/>
      </c>
      <c r="J339" s="2"/>
      <c r="M339" s="17" t="str">
        <f t="shared" si="56"/>
        <v/>
      </c>
      <c r="O339" s="118" t="str">
        <f t="shared" si="57"/>
        <v/>
      </c>
      <c r="Q339" s="131" t="str">
        <f t="shared" si="58"/>
        <v/>
      </c>
      <c r="R339" s="134" t="str">
        <f t="shared" si="59"/>
        <v/>
      </c>
      <c r="T339" s="17">
        <v>329</v>
      </c>
      <c r="U339" s="131" t="str">
        <f t="shared" si="60"/>
        <v/>
      </c>
      <c r="W339" s="137" t="str">
        <f t="shared" si="61"/>
        <v/>
      </c>
      <c r="Y339" s="6" t="str">
        <f t="shared" si="62"/>
        <v/>
      </c>
      <c r="Z339" s="54" t="str">
        <f t="shared" si="62"/>
        <v/>
      </c>
      <c r="AA339" s="54" t="str">
        <f t="shared" si="63"/>
        <v/>
      </c>
      <c r="AB339" s="54" t="str">
        <f t="shared" si="54"/>
        <v/>
      </c>
      <c r="AC339" s="7" t="str">
        <f t="shared" si="55"/>
        <v/>
      </c>
    </row>
    <row r="340" spans="1:29" x14ac:dyDescent="0.25">
      <c r="A340" s="2"/>
      <c r="B340" s="13"/>
      <c r="C340" s="123"/>
      <c r="D340" s="124"/>
      <c r="E340" s="125"/>
      <c r="F340" s="126"/>
      <c r="G340" s="2"/>
      <c r="H340" s="146" t="str">
        <f>IF($R340="", "", IFERROR(INDEX('Time &amp; Efficiency'!$CJ$9:$CJ$1470, MATCH(CONCATENATE($R340, " - ", 'Time &amp; Efficiency'!CQ$8), 'Time &amp; Efficiency'!CS$9:CS$1470, 0)), $O$7))</f>
        <v/>
      </c>
      <c r="I340" s="147" t="str">
        <f>IF($R340="", "", IFERROR(INDEX('Time &amp; Efficiency'!$CJ$9:$CJ$1470, MATCH(CONCATENATE($R340, " - ", 'Time &amp; Efficiency'!CR$8), 'Time &amp; Efficiency'!CT$9:CT$1470, 0)), $O$7))</f>
        <v/>
      </c>
      <c r="J340" s="2"/>
      <c r="M340" s="17" t="str">
        <f t="shared" si="56"/>
        <v/>
      </c>
      <c r="O340" s="118" t="str">
        <f t="shared" si="57"/>
        <v/>
      </c>
      <c r="Q340" s="131" t="str">
        <f t="shared" si="58"/>
        <v/>
      </c>
      <c r="R340" s="134" t="str">
        <f t="shared" si="59"/>
        <v/>
      </c>
      <c r="T340" s="17">
        <v>330</v>
      </c>
      <c r="U340" s="131" t="str">
        <f t="shared" si="60"/>
        <v/>
      </c>
      <c r="W340" s="137" t="str">
        <f t="shared" si="61"/>
        <v/>
      </c>
      <c r="Y340" s="6" t="str">
        <f t="shared" si="62"/>
        <v/>
      </c>
      <c r="Z340" s="54" t="str">
        <f t="shared" si="62"/>
        <v/>
      </c>
      <c r="AA340" s="54" t="str">
        <f t="shared" si="63"/>
        <v/>
      </c>
      <c r="AB340" s="54" t="str">
        <f t="shared" si="54"/>
        <v/>
      </c>
      <c r="AC340" s="7" t="str">
        <f t="shared" si="55"/>
        <v/>
      </c>
    </row>
    <row r="341" spans="1:29" x14ac:dyDescent="0.25">
      <c r="A341" s="2"/>
      <c r="B341" s="13"/>
      <c r="C341" s="123"/>
      <c r="D341" s="124"/>
      <c r="E341" s="125"/>
      <c r="F341" s="126"/>
      <c r="G341" s="2"/>
      <c r="H341" s="146" t="str">
        <f>IF($R341="", "", IFERROR(INDEX('Time &amp; Efficiency'!$CJ$9:$CJ$1470, MATCH(CONCATENATE($R341, " - ", 'Time &amp; Efficiency'!CQ$8), 'Time &amp; Efficiency'!CS$9:CS$1470, 0)), $O$7))</f>
        <v/>
      </c>
      <c r="I341" s="147" t="str">
        <f>IF($R341="", "", IFERROR(INDEX('Time &amp; Efficiency'!$CJ$9:$CJ$1470, MATCH(CONCATENATE($R341, " - ", 'Time &amp; Efficiency'!CR$8), 'Time &amp; Efficiency'!CT$9:CT$1470, 0)), $O$7))</f>
        <v/>
      </c>
      <c r="J341" s="2"/>
      <c r="M341" s="17" t="str">
        <f t="shared" si="56"/>
        <v/>
      </c>
      <c r="O341" s="118" t="str">
        <f t="shared" si="57"/>
        <v/>
      </c>
      <c r="Q341" s="131" t="str">
        <f t="shared" si="58"/>
        <v/>
      </c>
      <c r="R341" s="134" t="str">
        <f t="shared" si="59"/>
        <v/>
      </c>
      <c r="T341" s="17">
        <v>331</v>
      </c>
      <c r="U341" s="131" t="str">
        <f t="shared" si="60"/>
        <v/>
      </c>
      <c r="W341" s="137" t="str">
        <f t="shared" si="61"/>
        <v/>
      </c>
      <c r="Y341" s="6" t="str">
        <f t="shared" si="62"/>
        <v/>
      </c>
      <c r="Z341" s="54" t="str">
        <f t="shared" si="62"/>
        <v/>
      </c>
      <c r="AA341" s="54" t="str">
        <f t="shared" si="63"/>
        <v/>
      </c>
      <c r="AB341" s="54" t="str">
        <f t="shared" si="54"/>
        <v/>
      </c>
      <c r="AC341" s="7" t="str">
        <f t="shared" si="55"/>
        <v/>
      </c>
    </row>
    <row r="342" spans="1:29" x14ac:dyDescent="0.25">
      <c r="A342" s="2"/>
      <c r="B342" s="13"/>
      <c r="C342" s="123"/>
      <c r="D342" s="124"/>
      <c r="E342" s="125"/>
      <c r="F342" s="126"/>
      <c r="G342" s="2"/>
      <c r="H342" s="146" t="str">
        <f>IF($R342="", "", IFERROR(INDEX('Time &amp; Efficiency'!$CJ$9:$CJ$1470, MATCH(CONCATENATE($R342, " - ", 'Time &amp; Efficiency'!CQ$8), 'Time &amp; Efficiency'!CS$9:CS$1470, 0)), $O$7))</f>
        <v/>
      </c>
      <c r="I342" s="147" t="str">
        <f>IF($R342="", "", IFERROR(INDEX('Time &amp; Efficiency'!$CJ$9:$CJ$1470, MATCH(CONCATENATE($R342, " - ", 'Time &amp; Efficiency'!CR$8), 'Time &amp; Efficiency'!CT$9:CT$1470, 0)), $O$7))</f>
        <v/>
      </c>
      <c r="J342" s="2"/>
      <c r="M342" s="17" t="str">
        <f t="shared" si="56"/>
        <v/>
      </c>
      <c r="O342" s="118" t="str">
        <f t="shared" si="57"/>
        <v/>
      </c>
      <c r="Q342" s="131" t="str">
        <f t="shared" si="58"/>
        <v/>
      </c>
      <c r="R342" s="134" t="str">
        <f t="shared" si="59"/>
        <v/>
      </c>
      <c r="T342" s="17">
        <v>332</v>
      </c>
      <c r="U342" s="131" t="str">
        <f t="shared" si="60"/>
        <v/>
      </c>
      <c r="W342" s="137" t="str">
        <f t="shared" si="61"/>
        <v/>
      </c>
      <c r="Y342" s="6" t="str">
        <f t="shared" si="62"/>
        <v/>
      </c>
      <c r="Z342" s="54" t="str">
        <f t="shared" si="62"/>
        <v/>
      </c>
      <c r="AA342" s="54" t="str">
        <f t="shared" si="63"/>
        <v/>
      </c>
      <c r="AB342" s="54" t="str">
        <f t="shared" si="54"/>
        <v/>
      </c>
      <c r="AC342" s="7" t="str">
        <f t="shared" si="55"/>
        <v/>
      </c>
    </row>
    <row r="343" spans="1:29" x14ac:dyDescent="0.25">
      <c r="A343" s="2"/>
      <c r="B343" s="13"/>
      <c r="C343" s="123"/>
      <c r="D343" s="124"/>
      <c r="E343" s="125"/>
      <c r="F343" s="126"/>
      <c r="G343" s="2"/>
      <c r="H343" s="146" t="str">
        <f>IF($R343="", "", IFERROR(INDEX('Time &amp; Efficiency'!$CJ$9:$CJ$1470, MATCH(CONCATENATE($R343, " - ", 'Time &amp; Efficiency'!CQ$8), 'Time &amp; Efficiency'!CS$9:CS$1470, 0)), $O$7))</f>
        <v/>
      </c>
      <c r="I343" s="147" t="str">
        <f>IF($R343="", "", IFERROR(INDEX('Time &amp; Efficiency'!$CJ$9:$CJ$1470, MATCH(CONCATENATE($R343, " - ", 'Time &amp; Efficiency'!CR$8), 'Time &amp; Efficiency'!CT$9:CT$1470, 0)), $O$7))</f>
        <v/>
      </c>
      <c r="J343" s="2"/>
      <c r="M343" s="17" t="str">
        <f t="shared" si="56"/>
        <v/>
      </c>
      <c r="O343" s="118" t="str">
        <f t="shared" si="57"/>
        <v/>
      </c>
      <c r="Q343" s="131" t="str">
        <f t="shared" si="58"/>
        <v/>
      </c>
      <c r="R343" s="134" t="str">
        <f t="shared" si="59"/>
        <v/>
      </c>
      <c r="T343" s="17">
        <v>333</v>
      </c>
      <c r="U343" s="131" t="str">
        <f t="shared" si="60"/>
        <v/>
      </c>
      <c r="W343" s="137" t="str">
        <f t="shared" si="61"/>
        <v/>
      </c>
      <c r="Y343" s="6" t="str">
        <f t="shared" si="62"/>
        <v/>
      </c>
      <c r="Z343" s="54" t="str">
        <f t="shared" si="62"/>
        <v/>
      </c>
      <c r="AA343" s="54" t="str">
        <f t="shared" si="63"/>
        <v/>
      </c>
      <c r="AB343" s="54" t="str">
        <f t="shared" si="54"/>
        <v/>
      </c>
      <c r="AC343" s="7" t="str">
        <f t="shared" si="55"/>
        <v/>
      </c>
    </row>
    <row r="344" spans="1:29" x14ac:dyDescent="0.25">
      <c r="A344" s="2"/>
      <c r="B344" s="13"/>
      <c r="C344" s="123"/>
      <c r="D344" s="124"/>
      <c r="E344" s="125"/>
      <c r="F344" s="126"/>
      <c r="G344" s="2"/>
      <c r="H344" s="146" t="str">
        <f>IF($R344="", "", IFERROR(INDEX('Time &amp; Efficiency'!$CJ$9:$CJ$1470, MATCH(CONCATENATE($R344, " - ", 'Time &amp; Efficiency'!CQ$8), 'Time &amp; Efficiency'!CS$9:CS$1470, 0)), $O$7))</f>
        <v/>
      </c>
      <c r="I344" s="147" t="str">
        <f>IF($R344="", "", IFERROR(INDEX('Time &amp; Efficiency'!$CJ$9:$CJ$1470, MATCH(CONCATENATE($R344, " - ", 'Time &amp; Efficiency'!CR$8), 'Time &amp; Efficiency'!CT$9:CT$1470, 0)), $O$7))</f>
        <v/>
      </c>
      <c r="J344" s="2"/>
      <c r="M344" s="17" t="str">
        <f t="shared" si="56"/>
        <v/>
      </c>
      <c r="O344" s="118" t="str">
        <f t="shared" si="57"/>
        <v/>
      </c>
      <c r="Q344" s="131" t="str">
        <f t="shared" si="58"/>
        <v/>
      </c>
      <c r="R344" s="134" t="str">
        <f t="shared" si="59"/>
        <v/>
      </c>
      <c r="T344" s="17">
        <v>334</v>
      </c>
      <c r="U344" s="131" t="str">
        <f t="shared" si="60"/>
        <v/>
      </c>
      <c r="W344" s="137" t="str">
        <f t="shared" si="61"/>
        <v/>
      </c>
      <c r="Y344" s="6" t="str">
        <f t="shared" si="62"/>
        <v/>
      </c>
      <c r="Z344" s="54" t="str">
        <f t="shared" si="62"/>
        <v/>
      </c>
      <c r="AA344" s="54" t="str">
        <f t="shared" si="63"/>
        <v/>
      </c>
      <c r="AB344" s="54" t="str">
        <f t="shared" si="54"/>
        <v/>
      </c>
      <c r="AC344" s="7" t="str">
        <f t="shared" si="55"/>
        <v/>
      </c>
    </row>
    <row r="345" spans="1:29" x14ac:dyDescent="0.25">
      <c r="A345" s="2"/>
      <c r="B345" s="13"/>
      <c r="C345" s="123"/>
      <c r="D345" s="124"/>
      <c r="E345" s="125"/>
      <c r="F345" s="126"/>
      <c r="G345" s="2"/>
      <c r="H345" s="146" t="str">
        <f>IF($R345="", "", IFERROR(INDEX('Time &amp; Efficiency'!$CJ$9:$CJ$1470, MATCH(CONCATENATE($R345, " - ", 'Time &amp; Efficiency'!CQ$8), 'Time &amp; Efficiency'!CS$9:CS$1470, 0)), $O$7))</f>
        <v/>
      </c>
      <c r="I345" s="147" t="str">
        <f>IF($R345="", "", IFERROR(INDEX('Time &amp; Efficiency'!$CJ$9:$CJ$1470, MATCH(CONCATENATE($R345, " - ", 'Time &amp; Efficiency'!CR$8), 'Time &amp; Efficiency'!CT$9:CT$1470, 0)), $O$7))</f>
        <v/>
      </c>
      <c r="J345" s="2"/>
      <c r="M345" s="17" t="str">
        <f t="shared" si="56"/>
        <v/>
      </c>
      <c r="O345" s="118" t="str">
        <f t="shared" si="57"/>
        <v/>
      </c>
      <c r="Q345" s="131" t="str">
        <f t="shared" si="58"/>
        <v/>
      </c>
      <c r="R345" s="134" t="str">
        <f t="shared" si="59"/>
        <v/>
      </c>
      <c r="T345" s="17">
        <v>335</v>
      </c>
      <c r="U345" s="131" t="str">
        <f t="shared" si="60"/>
        <v/>
      </c>
      <c r="W345" s="137" t="str">
        <f t="shared" si="61"/>
        <v/>
      </c>
      <c r="Y345" s="6" t="str">
        <f t="shared" si="62"/>
        <v/>
      </c>
      <c r="Z345" s="54" t="str">
        <f t="shared" si="62"/>
        <v/>
      </c>
      <c r="AA345" s="54" t="str">
        <f t="shared" si="63"/>
        <v/>
      </c>
      <c r="AB345" s="54" t="str">
        <f t="shared" si="54"/>
        <v/>
      </c>
      <c r="AC345" s="7" t="str">
        <f t="shared" si="55"/>
        <v/>
      </c>
    </row>
    <row r="346" spans="1:29" x14ac:dyDescent="0.25">
      <c r="A346" s="2"/>
      <c r="B346" s="13"/>
      <c r="C346" s="123"/>
      <c r="D346" s="124"/>
      <c r="E346" s="125"/>
      <c r="F346" s="126"/>
      <c r="G346" s="2"/>
      <c r="H346" s="146" t="str">
        <f>IF($R346="", "", IFERROR(INDEX('Time &amp; Efficiency'!$CJ$9:$CJ$1470, MATCH(CONCATENATE($R346, " - ", 'Time &amp; Efficiency'!CQ$8), 'Time &amp; Efficiency'!CS$9:CS$1470, 0)), $O$7))</f>
        <v/>
      </c>
      <c r="I346" s="147" t="str">
        <f>IF($R346="", "", IFERROR(INDEX('Time &amp; Efficiency'!$CJ$9:$CJ$1470, MATCH(CONCATENATE($R346, " - ", 'Time &amp; Efficiency'!CR$8), 'Time &amp; Efficiency'!CT$9:CT$1470, 0)), $O$7))</f>
        <v/>
      </c>
      <c r="J346" s="2"/>
      <c r="M346" s="17" t="str">
        <f t="shared" si="56"/>
        <v/>
      </c>
      <c r="O346" s="118" t="str">
        <f t="shared" si="57"/>
        <v/>
      </c>
      <c r="Q346" s="131" t="str">
        <f t="shared" si="58"/>
        <v/>
      </c>
      <c r="R346" s="134" t="str">
        <f t="shared" si="59"/>
        <v/>
      </c>
      <c r="T346" s="17">
        <v>336</v>
      </c>
      <c r="U346" s="131" t="str">
        <f t="shared" si="60"/>
        <v/>
      </c>
      <c r="W346" s="137" t="str">
        <f t="shared" si="61"/>
        <v/>
      </c>
      <c r="Y346" s="6" t="str">
        <f t="shared" si="62"/>
        <v/>
      </c>
      <c r="Z346" s="54" t="str">
        <f t="shared" si="62"/>
        <v/>
      </c>
      <c r="AA346" s="54" t="str">
        <f t="shared" si="63"/>
        <v/>
      </c>
      <c r="AB346" s="54" t="str">
        <f t="shared" si="54"/>
        <v/>
      </c>
      <c r="AC346" s="7" t="str">
        <f t="shared" si="55"/>
        <v/>
      </c>
    </row>
    <row r="347" spans="1:29" x14ac:dyDescent="0.25">
      <c r="A347" s="2"/>
      <c r="B347" s="13"/>
      <c r="C347" s="123"/>
      <c r="D347" s="124"/>
      <c r="E347" s="125"/>
      <c r="F347" s="126"/>
      <c r="G347" s="2"/>
      <c r="H347" s="146" t="str">
        <f>IF($R347="", "", IFERROR(INDEX('Time &amp; Efficiency'!$CJ$9:$CJ$1470, MATCH(CONCATENATE($R347, " - ", 'Time &amp; Efficiency'!CQ$8), 'Time &amp; Efficiency'!CS$9:CS$1470, 0)), $O$7))</f>
        <v/>
      </c>
      <c r="I347" s="147" t="str">
        <f>IF($R347="", "", IFERROR(INDEX('Time &amp; Efficiency'!$CJ$9:$CJ$1470, MATCH(CONCATENATE($R347, " - ", 'Time &amp; Efficiency'!CR$8), 'Time &amp; Efficiency'!CT$9:CT$1470, 0)), $O$7))</f>
        <v/>
      </c>
      <c r="J347" s="2"/>
      <c r="M347" s="17" t="str">
        <f t="shared" si="56"/>
        <v/>
      </c>
      <c r="O347" s="118" t="str">
        <f t="shared" si="57"/>
        <v/>
      </c>
      <c r="Q347" s="131" t="str">
        <f t="shared" si="58"/>
        <v/>
      </c>
      <c r="R347" s="134" t="str">
        <f t="shared" si="59"/>
        <v/>
      </c>
      <c r="T347" s="17">
        <v>337</v>
      </c>
      <c r="U347" s="131" t="str">
        <f t="shared" si="60"/>
        <v/>
      </c>
      <c r="W347" s="137" t="str">
        <f t="shared" si="61"/>
        <v/>
      </c>
      <c r="Y347" s="6" t="str">
        <f t="shared" si="62"/>
        <v/>
      </c>
      <c r="Z347" s="54" t="str">
        <f t="shared" si="62"/>
        <v/>
      </c>
      <c r="AA347" s="54" t="str">
        <f t="shared" si="63"/>
        <v/>
      </c>
      <c r="AB347" s="54" t="str">
        <f t="shared" si="54"/>
        <v/>
      </c>
      <c r="AC347" s="7" t="str">
        <f t="shared" si="55"/>
        <v/>
      </c>
    </row>
    <row r="348" spans="1:29" x14ac:dyDescent="0.25">
      <c r="A348" s="2"/>
      <c r="B348" s="13"/>
      <c r="C348" s="123"/>
      <c r="D348" s="124"/>
      <c r="E348" s="125"/>
      <c r="F348" s="126"/>
      <c r="G348" s="2"/>
      <c r="H348" s="146" t="str">
        <f>IF($R348="", "", IFERROR(INDEX('Time &amp; Efficiency'!$CJ$9:$CJ$1470, MATCH(CONCATENATE($R348, " - ", 'Time &amp; Efficiency'!CQ$8), 'Time &amp; Efficiency'!CS$9:CS$1470, 0)), $O$7))</f>
        <v/>
      </c>
      <c r="I348" s="147" t="str">
        <f>IF($R348="", "", IFERROR(INDEX('Time &amp; Efficiency'!$CJ$9:$CJ$1470, MATCH(CONCATENATE($R348, " - ", 'Time &amp; Efficiency'!CR$8), 'Time &amp; Efficiency'!CT$9:CT$1470, 0)), $O$7))</f>
        <v/>
      </c>
      <c r="J348" s="2"/>
      <c r="M348" s="17" t="str">
        <f t="shared" si="56"/>
        <v/>
      </c>
      <c r="O348" s="118" t="str">
        <f t="shared" si="57"/>
        <v/>
      </c>
      <c r="Q348" s="131" t="str">
        <f t="shared" si="58"/>
        <v/>
      </c>
      <c r="R348" s="134" t="str">
        <f t="shared" si="59"/>
        <v/>
      </c>
      <c r="T348" s="17">
        <v>338</v>
      </c>
      <c r="U348" s="131" t="str">
        <f t="shared" si="60"/>
        <v/>
      </c>
      <c r="W348" s="137" t="str">
        <f t="shared" si="61"/>
        <v/>
      </c>
      <c r="Y348" s="6" t="str">
        <f t="shared" si="62"/>
        <v/>
      </c>
      <c r="Z348" s="54" t="str">
        <f t="shared" si="62"/>
        <v/>
      </c>
      <c r="AA348" s="54" t="str">
        <f t="shared" si="63"/>
        <v/>
      </c>
      <c r="AB348" s="54" t="str">
        <f t="shared" si="54"/>
        <v/>
      </c>
      <c r="AC348" s="7" t="str">
        <f t="shared" si="55"/>
        <v/>
      </c>
    </row>
    <row r="349" spans="1:29" x14ac:dyDescent="0.25">
      <c r="A349" s="2"/>
      <c r="B349" s="13"/>
      <c r="C349" s="123"/>
      <c r="D349" s="124"/>
      <c r="E349" s="125"/>
      <c r="F349" s="126"/>
      <c r="G349" s="2"/>
      <c r="H349" s="146" t="str">
        <f>IF($R349="", "", IFERROR(INDEX('Time &amp; Efficiency'!$CJ$9:$CJ$1470, MATCH(CONCATENATE($R349, " - ", 'Time &amp; Efficiency'!CQ$8), 'Time &amp; Efficiency'!CS$9:CS$1470, 0)), $O$7))</f>
        <v/>
      </c>
      <c r="I349" s="147" t="str">
        <f>IF($R349="", "", IFERROR(INDEX('Time &amp; Efficiency'!$CJ$9:$CJ$1470, MATCH(CONCATENATE($R349, " - ", 'Time &amp; Efficiency'!CR$8), 'Time &amp; Efficiency'!CT$9:CT$1470, 0)), $O$7))</f>
        <v/>
      </c>
      <c r="J349" s="2"/>
      <c r="M349" s="17" t="str">
        <f t="shared" si="56"/>
        <v/>
      </c>
      <c r="O349" s="118" t="str">
        <f t="shared" si="57"/>
        <v/>
      </c>
      <c r="Q349" s="131" t="str">
        <f t="shared" si="58"/>
        <v/>
      </c>
      <c r="R349" s="134" t="str">
        <f t="shared" si="59"/>
        <v/>
      </c>
      <c r="T349" s="17">
        <v>339</v>
      </c>
      <c r="U349" s="131" t="str">
        <f t="shared" si="60"/>
        <v/>
      </c>
      <c r="W349" s="137" t="str">
        <f t="shared" si="61"/>
        <v/>
      </c>
      <c r="Y349" s="6" t="str">
        <f t="shared" si="62"/>
        <v/>
      </c>
      <c r="Z349" s="54" t="str">
        <f t="shared" si="62"/>
        <v/>
      </c>
      <c r="AA349" s="54" t="str">
        <f t="shared" si="63"/>
        <v/>
      </c>
      <c r="AB349" s="54" t="str">
        <f t="shared" si="54"/>
        <v/>
      </c>
      <c r="AC349" s="7" t="str">
        <f t="shared" si="55"/>
        <v/>
      </c>
    </row>
    <row r="350" spans="1:29" x14ac:dyDescent="0.25">
      <c r="A350" s="2"/>
      <c r="B350" s="13"/>
      <c r="C350" s="123"/>
      <c r="D350" s="124"/>
      <c r="E350" s="125"/>
      <c r="F350" s="126"/>
      <c r="G350" s="2"/>
      <c r="H350" s="146" t="str">
        <f>IF($R350="", "", IFERROR(INDEX('Time &amp; Efficiency'!$CJ$9:$CJ$1470, MATCH(CONCATENATE($R350, " - ", 'Time &amp; Efficiency'!CQ$8), 'Time &amp; Efficiency'!CS$9:CS$1470, 0)), $O$7))</f>
        <v/>
      </c>
      <c r="I350" s="147" t="str">
        <f>IF($R350="", "", IFERROR(INDEX('Time &amp; Efficiency'!$CJ$9:$CJ$1470, MATCH(CONCATENATE($R350, " - ", 'Time &amp; Efficiency'!CR$8), 'Time &amp; Efficiency'!CT$9:CT$1470, 0)), $O$7))</f>
        <v/>
      </c>
      <c r="J350" s="2"/>
      <c r="M350" s="17" t="str">
        <f t="shared" si="56"/>
        <v/>
      </c>
      <c r="O350" s="118" t="str">
        <f t="shared" si="57"/>
        <v/>
      </c>
      <c r="Q350" s="131" t="str">
        <f t="shared" si="58"/>
        <v/>
      </c>
      <c r="R350" s="134" t="str">
        <f t="shared" si="59"/>
        <v/>
      </c>
      <c r="T350" s="17">
        <v>340</v>
      </c>
      <c r="U350" s="131" t="str">
        <f t="shared" si="60"/>
        <v/>
      </c>
      <c r="W350" s="137" t="str">
        <f t="shared" si="61"/>
        <v/>
      </c>
      <c r="Y350" s="6" t="str">
        <f t="shared" si="62"/>
        <v/>
      </c>
      <c r="Z350" s="54" t="str">
        <f t="shared" si="62"/>
        <v/>
      </c>
      <c r="AA350" s="54" t="str">
        <f t="shared" si="63"/>
        <v/>
      </c>
      <c r="AB350" s="54" t="str">
        <f t="shared" si="54"/>
        <v/>
      </c>
      <c r="AC350" s="7" t="str">
        <f t="shared" si="55"/>
        <v/>
      </c>
    </row>
    <row r="351" spans="1:29" x14ac:dyDescent="0.25">
      <c r="A351" s="2"/>
      <c r="B351" s="13"/>
      <c r="C351" s="123"/>
      <c r="D351" s="124"/>
      <c r="E351" s="125"/>
      <c r="F351" s="126"/>
      <c r="G351" s="2"/>
      <c r="H351" s="146" t="str">
        <f>IF($R351="", "", IFERROR(INDEX('Time &amp; Efficiency'!$CJ$9:$CJ$1470, MATCH(CONCATENATE($R351, " - ", 'Time &amp; Efficiency'!CQ$8), 'Time &amp; Efficiency'!CS$9:CS$1470, 0)), $O$7))</f>
        <v/>
      </c>
      <c r="I351" s="147" t="str">
        <f>IF($R351="", "", IFERROR(INDEX('Time &amp; Efficiency'!$CJ$9:$CJ$1470, MATCH(CONCATENATE($R351, " - ", 'Time &amp; Efficiency'!CR$8), 'Time &amp; Efficiency'!CT$9:CT$1470, 0)), $O$7))</f>
        <v/>
      </c>
      <c r="J351" s="2"/>
      <c r="M351" s="17" t="str">
        <f t="shared" si="56"/>
        <v/>
      </c>
      <c r="O351" s="118" t="str">
        <f t="shared" si="57"/>
        <v/>
      </c>
      <c r="Q351" s="131" t="str">
        <f t="shared" si="58"/>
        <v/>
      </c>
      <c r="R351" s="134" t="str">
        <f t="shared" si="59"/>
        <v/>
      </c>
      <c r="T351" s="17">
        <v>341</v>
      </c>
      <c r="U351" s="131" t="str">
        <f t="shared" si="60"/>
        <v/>
      </c>
      <c r="W351" s="137" t="str">
        <f t="shared" si="61"/>
        <v/>
      </c>
      <c r="Y351" s="6" t="str">
        <f t="shared" si="62"/>
        <v/>
      </c>
      <c r="Z351" s="54" t="str">
        <f t="shared" si="62"/>
        <v/>
      </c>
      <c r="AA351" s="54" t="str">
        <f t="shared" si="63"/>
        <v/>
      </c>
      <c r="AB351" s="54" t="str">
        <f t="shared" si="54"/>
        <v/>
      </c>
      <c r="AC351" s="7" t="str">
        <f t="shared" si="55"/>
        <v/>
      </c>
    </row>
    <row r="352" spans="1:29" x14ac:dyDescent="0.25">
      <c r="A352" s="2"/>
      <c r="B352" s="13"/>
      <c r="C352" s="123"/>
      <c r="D352" s="124"/>
      <c r="E352" s="125"/>
      <c r="F352" s="126"/>
      <c r="G352" s="2"/>
      <c r="H352" s="146" t="str">
        <f>IF($R352="", "", IFERROR(INDEX('Time &amp; Efficiency'!$CJ$9:$CJ$1470, MATCH(CONCATENATE($R352, " - ", 'Time &amp; Efficiency'!CQ$8), 'Time &amp; Efficiency'!CS$9:CS$1470, 0)), $O$7))</f>
        <v/>
      </c>
      <c r="I352" s="147" t="str">
        <f>IF($R352="", "", IFERROR(INDEX('Time &amp; Efficiency'!$CJ$9:$CJ$1470, MATCH(CONCATENATE($R352, " - ", 'Time &amp; Efficiency'!CR$8), 'Time &amp; Efficiency'!CT$9:CT$1470, 0)), $O$7))</f>
        <v/>
      </c>
      <c r="J352" s="2"/>
      <c r="M352" s="17" t="str">
        <f t="shared" si="56"/>
        <v/>
      </c>
      <c r="O352" s="118" t="str">
        <f t="shared" si="57"/>
        <v/>
      </c>
      <c r="Q352" s="131" t="str">
        <f t="shared" si="58"/>
        <v/>
      </c>
      <c r="R352" s="134" t="str">
        <f t="shared" si="59"/>
        <v/>
      </c>
      <c r="T352" s="17">
        <v>342</v>
      </c>
      <c r="U352" s="131" t="str">
        <f t="shared" si="60"/>
        <v/>
      </c>
      <c r="W352" s="137" t="str">
        <f t="shared" si="61"/>
        <v/>
      </c>
      <c r="Y352" s="6" t="str">
        <f t="shared" si="62"/>
        <v/>
      </c>
      <c r="Z352" s="54" t="str">
        <f t="shared" si="62"/>
        <v/>
      </c>
      <c r="AA352" s="54" t="str">
        <f t="shared" si="63"/>
        <v/>
      </c>
      <c r="AB352" s="54" t="str">
        <f t="shared" si="54"/>
        <v/>
      </c>
      <c r="AC352" s="7" t="str">
        <f t="shared" si="55"/>
        <v/>
      </c>
    </row>
    <row r="353" spans="1:29" x14ac:dyDescent="0.25">
      <c r="A353" s="2"/>
      <c r="B353" s="13"/>
      <c r="C353" s="123"/>
      <c r="D353" s="124"/>
      <c r="E353" s="125"/>
      <c r="F353" s="126"/>
      <c r="G353" s="2"/>
      <c r="H353" s="146" t="str">
        <f>IF($R353="", "", IFERROR(INDEX('Time &amp; Efficiency'!$CJ$9:$CJ$1470, MATCH(CONCATENATE($R353, " - ", 'Time &amp; Efficiency'!CQ$8), 'Time &amp; Efficiency'!CS$9:CS$1470, 0)), $O$7))</f>
        <v/>
      </c>
      <c r="I353" s="147" t="str">
        <f>IF($R353="", "", IFERROR(INDEX('Time &amp; Efficiency'!$CJ$9:$CJ$1470, MATCH(CONCATENATE($R353, " - ", 'Time &amp; Efficiency'!CR$8), 'Time &amp; Efficiency'!CT$9:CT$1470, 0)), $O$7))</f>
        <v/>
      </c>
      <c r="J353" s="2"/>
      <c r="M353" s="17" t="str">
        <f t="shared" si="56"/>
        <v/>
      </c>
      <c r="O353" s="118" t="str">
        <f t="shared" si="57"/>
        <v/>
      </c>
      <c r="Q353" s="131" t="str">
        <f t="shared" si="58"/>
        <v/>
      </c>
      <c r="R353" s="134" t="str">
        <f t="shared" si="59"/>
        <v/>
      </c>
      <c r="T353" s="17">
        <v>343</v>
      </c>
      <c r="U353" s="131" t="str">
        <f t="shared" si="60"/>
        <v/>
      </c>
      <c r="W353" s="137" t="str">
        <f t="shared" si="61"/>
        <v/>
      </c>
      <c r="Y353" s="6" t="str">
        <f t="shared" si="62"/>
        <v/>
      </c>
      <c r="Z353" s="54" t="str">
        <f t="shared" si="62"/>
        <v/>
      </c>
      <c r="AA353" s="54" t="str">
        <f t="shared" si="63"/>
        <v/>
      </c>
      <c r="AB353" s="54" t="str">
        <f t="shared" si="54"/>
        <v/>
      </c>
      <c r="AC353" s="7" t="str">
        <f t="shared" si="55"/>
        <v/>
      </c>
    </row>
    <row r="354" spans="1:29" x14ac:dyDescent="0.25">
      <c r="A354" s="2"/>
      <c r="B354" s="13"/>
      <c r="C354" s="123"/>
      <c r="D354" s="124"/>
      <c r="E354" s="125"/>
      <c r="F354" s="126"/>
      <c r="G354" s="2"/>
      <c r="H354" s="146" t="str">
        <f>IF($R354="", "", IFERROR(INDEX('Time &amp; Efficiency'!$CJ$9:$CJ$1470, MATCH(CONCATENATE($R354, " - ", 'Time &amp; Efficiency'!CQ$8), 'Time &amp; Efficiency'!CS$9:CS$1470, 0)), $O$7))</f>
        <v/>
      </c>
      <c r="I354" s="147" t="str">
        <f>IF($R354="", "", IFERROR(INDEX('Time &amp; Efficiency'!$CJ$9:$CJ$1470, MATCH(CONCATENATE($R354, " - ", 'Time &amp; Efficiency'!CR$8), 'Time &amp; Efficiency'!CT$9:CT$1470, 0)), $O$7))</f>
        <v/>
      </c>
      <c r="J354" s="2"/>
      <c r="M354" s="17" t="str">
        <f t="shared" si="56"/>
        <v/>
      </c>
      <c r="O354" s="118" t="str">
        <f t="shared" si="57"/>
        <v/>
      </c>
      <c r="Q354" s="131" t="str">
        <f t="shared" si="58"/>
        <v/>
      </c>
      <c r="R354" s="134" t="str">
        <f t="shared" si="59"/>
        <v/>
      </c>
      <c r="T354" s="17">
        <v>344</v>
      </c>
      <c r="U354" s="131" t="str">
        <f t="shared" si="60"/>
        <v/>
      </c>
      <c r="W354" s="137" t="str">
        <f t="shared" si="61"/>
        <v/>
      </c>
      <c r="Y354" s="6" t="str">
        <f t="shared" si="62"/>
        <v/>
      </c>
      <c r="Z354" s="54" t="str">
        <f t="shared" si="62"/>
        <v/>
      </c>
      <c r="AA354" s="54" t="str">
        <f t="shared" si="63"/>
        <v/>
      </c>
      <c r="AB354" s="54" t="str">
        <f t="shared" si="54"/>
        <v/>
      </c>
      <c r="AC354" s="7" t="str">
        <f t="shared" si="55"/>
        <v/>
      </c>
    </row>
    <row r="355" spans="1:29" x14ac:dyDescent="0.25">
      <c r="A355" s="2"/>
      <c r="B355" s="13"/>
      <c r="C355" s="123"/>
      <c r="D355" s="124"/>
      <c r="E355" s="125"/>
      <c r="F355" s="126"/>
      <c r="G355" s="2"/>
      <c r="H355" s="146" t="str">
        <f>IF($R355="", "", IFERROR(INDEX('Time &amp; Efficiency'!$CJ$9:$CJ$1470, MATCH(CONCATENATE($R355, " - ", 'Time &amp; Efficiency'!CQ$8), 'Time &amp; Efficiency'!CS$9:CS$1470, 0)), $O$7))</f>
        <v/>
      </c>
      <c r="I355" s="147" t="str">
        <f>IF($R355="", "", IFERROR(INDEX('Time &amp; Efficiency'!$CJ$9:$CJ$1470, MATCH(CONCATENATE($R355, " - ", 'Time &amp; Efficiency'!CR$8), 'Time &amp; Efficiency'!CT$9:CT$1470, 0)), $O$7))</f>
        <v/>
      </c>
      <c r="J355" s="2"/>
      <c r="M355" s="17" t="str">
        <f t="shared" si="56"/>
        <v/>
      </c>
      <c r="O355" s="118" t="str">
        <f t="shared" si="57"/>
        <v/>
      </c>
      <c r="Q355" s="131" t="str">
        <f t="shared" si="58"/>
        <v/>
      </c>
      <c r="R355" s="134" t="str">
        <f t="shared" si="59"/>
        <v/>
      </c>
      <c r="T355" s="17">
        <v>345</v>
      </c>
      <c r="U355" s="131" t="str">
        <f t="shared" si="60"/>
        <v/>
      </c>
      <c r="W355" s="137" t="str">
        <f t="shared" si="61"/>
        <v/>
      </c>
      <c r="Y355" s="6" t="str">
        <f t="shared" si="62"/>
        <v/>
      </c>
      <c r="Z355" s="54" t="str">
        <f t="shared" si="62"/>
        <v/>
      </c>
      <c r="AA355" s="54" t="str">
        <f t="shared" si="63"/>
        <v/>
      </c>
      <c r="AB355" s="54" t="str">
        <f t="shared" si="54"/>
        <v/>
      </c>
      <c r="AC355" s="7" t="str">
        <f t="shared" si="55"/>
        <v/>
      </c>
    </row>
    <row r="356" spans="1:29" x14ac:dyDescent="0.25">
      <c r="A356" s="2"/>
      <c r="B356" s="13"/>
      <c r="C356" s="123"/>
      <c r="D356" s="124"/>
      <c r="E356" s="125"/>
      <c r="F356" s="126"/>
      <c r="G356" s="2"/>
      <c r="H356" s="146" t="str">
        <f>IF($R356="", "", IFERROR(INDEX('Time &amp; Efficiency'!$CJ$9:$CJ$1470, MATCH(CONCATENATE($R356, " - ", 'Time &amp; Efficiency'!CQ$8), 'Time &amp; Efficiency'!CS$9:CS$1470, 0)), $O$7))</f>
        <v/>
      </c>
      <c r="I356" s="147" t="str">
        <f>IF($R356="", "", IFERROR(INDEX('Time &amp; Efficiency'!$CJ$9:$CJ$1470, MATCH(CONCATENATE($R356, " - ", 'Time &amp; Efficiency'!CR$8), 'Time &amp; Efficiency'!CT$9:CT$1470, 0)), $O$7))</f>
        <v/>
      </c>
      <c r="J356" s="2"/>
      <c r="M356" s="17" t="str">
        <f t="shared" si="56"/>
        <v/>
      </c>
      <c r="O356" s="118" t="str">
        <f t="shared" si="57"/>
        <v/>
      </c>
      <c r="Q356" s="131" t="str">
        <f t="shared" si="58"/>
        <v/>
      </c>
      <c r="R356" s="134" t="str">
        <f t="shared" si="59"/>
        <v/>
      </c>
      <c r="T356" s="17">
        <v>346</v>
      </c>
      <c r="U356" s="131" t="str">
        <f t="shared" si="60"/>
        <v/>
      </c>
      <c r="W356" s="137" t="str">
        <f t="shared" si="61"/>
        <v/>
      </c>
      <c r="Y356" s="6" t="str">
        <f t="shared" si="62"/>
        <v/>
      </c>
      <c r="Z356" s="54" t="str">
        <f t="shared" si="62"/>
        <v/>
      </c>
      <c r="AA356" s="54" t="str">
        <f t="shared" si="63"/>
        <v/>
      </c>
      <c r="AB356" s="54" t="str">
        <f t="shared" si="54"/>
        <v/>
      </c>
      <c r="AC356" s="7" t="str">
        <f t="shared" si="55"/>
        <v/>
      </c>
    </row>
    <row r="357" spans="1:29" x14ac:dyDescent="0.25">
      <c r="A357" s="2"/>
      <c r="B357" s="13"/>
      <c r="C357" s="123"/>
      <c r="D357" s="124"/>
      <c r="E357" s="125"/>
      <c r="F357" s="126"/>
      <c r="G357" s="2"/>
      <c r="H357" s="146" t="str">
        <f>IF($R357="", "", IFERROR(INDEX('Time &amp; Efficiency'!$CJ$9:$CJ$1470, MATCH(CONCATENATE($R357, " - ", 'Time &amp; Efficiency'!CQ$8), 'Time &amp; Efficiency'!CS$9:CS$1470, 0)), $O$7))</f>
        <v/>
      </c>
      <c r="I357" s="147" t="str">
        <f>IF($R357="", "", IFERROR(INDEX('Time &amp; Efficiency'!$CJ$9:$CJ$1470, MATCH(CONCATENATE($R357, " - ", 'Time &amp; Efficiency'!CR$8), 'Time &amp; Efficiency'!CT$9:CT$1470, 0)), $O$7))</f>
        <v/>
      </c>
      <c r="J357" s="2"/>
      <c r="M357" s="17" t="str">
        <f t="shared" si="56"/>
        <v/>
      </c>
      <c r="O357" s="118" t="str">
        <f t="shared" si="57"/>
        <v/>
      </c>
      <c r="Q357" s="131" t="str">
        <f t="shared" si="58"/>
        <v/>
      </c>
      <c r="R357" s="134" t="str">
        <f t="shared" si="59"/>
        <v/>
      </c>
      <c r="T357" s="17">
        <v>347</v>
      </c>
      <c r="U357" s="131" t="str">
        <f t="shared" si="60"/>
        <v/>
      </c>
      <c r="W357" s="137" t="str">
        <f t="shared" si="61"/>
        <v/>
      </c>
      <c r="Y357" s="6" t="str">
        <f t="shared" si="62"/>
        <v/>
      </c>
      <c r="Z357" s="54" t="str">
        <f t="shared" si="62"/>
        <v/>
      </c>
      <c r="AA357" s="54" t="str">
        <f t="shared" si="63"/>
        <v/>
      </c>
      <c r="AB357" s="54" t="str">
        <f t="shared" si="54"/>
        <v/>
      </c>
      <c r="AC357" s="7" t="str">
        <f t="shared" si="55"/>
        <v/>
      </c>
    </row>
    <row r="358" spans="1:29" x14ac:dyDescent="0.25">
      <c r="A358" s="2"/>
      <c r="B358" s="13"/>
      <c r="C358" s="123"/>
      <c r="D358" s="124"/>
      <c r="E358" s="125"/>
      <c r="F358" s="126"/>
      <c r="G358" s="2"/>
      <c r="H358" s="146" t="str">
        <f>IF($R358="", "", IFERROR(INDEX('Time &amp; Efficiency'!$CJ$9:$CJ$1470, MATCH(CONCATENATE($R358, " - ", 'Time &amp; Efficiency'!CQ$8), 'Time &amp; Efficiency'!CS$9:CS$1470, 0)), $O$7))</f>
        <v/>
      </c>
      <c r="I358" s="147" t="str">
        <f>IF($R358="", "", IFERROR(INDEX('Time &amp; Efficiency'!$CJ$9:$CJ$1470, MATCH(CONCATENATE($R358, " - ", 'Time &amp; Efficiency'!CR$8), 'Time &amp; Efficiency'!CT$9:CT$1470, 0)), $O$7))</f>
        <v/>
      </c>
      <c r="J358" s="2"/>
      <c r="M358" s="17" t="str">
        <f t="shared" si="56"/>
        <v/>
      </c>
      <c r="O358" s="118" t="str">
        <f t="shared" si="57"/>
        <v/>
      </c>
      <c r="Q358" s="131" t="str">
        <f t="shared" si="58"/>
        <v/>
      </c>
      <c r="R358" s="134" t="str">
        <f t="shared" si="59"/>
        <v/>
      </c>
      <c r="T358" s="17">
        <v>348</v>
      </c>
      <c r="U358" s="131" t="str">
        <f t="shared" si="60"/>
        <v/>
      </c>
      <c r="W358" s="137" t="str">
        <f t="shared" si="61"/>
        <v/>
      </c>
      <c r="Y358" s="6" t="str">
        <f t="shared" si="62"/>
        <v/>
      </c>
      <c r="Z358" s="54" t="str">
        <f t="shared" si="62"/>
        <v/>
      </c>
      <c r="AA358" s="54" t="str">
        <f t="shared" si="63"/>
        <v/>
      </c>
      <c r="AB358" s="54" t="str">
        <f t="shared" si="54"/>
        <v/>
      </c>
      <c r="AC358" s="7" t="str">
        <f t="shared" si="55"/>
        <v/>
      </c>
    </row>
    <row r="359" spans="1:29" x14ac:dyDescent="0.25">
      <c r="A359" s="2"/>
      <c r="B359" s="13"/>
      <c r="C359" s="123"/>
      <c r="D359" s="124"/>
      <c r="E359" s="125"/>
      <c r="F359" s="126"/>
      <c r="G359" s="2"/>
      <c r="H359" s="146" t="str">
        <f>IF($R359="", "", IFERROR(INDEX('Time &amp; Efficiency'!$CJ$9:$CJ$1470, MATCH(CONCATENATE($R359, " - ", 'Time &amp; Efficiency'!CQ$8), 'Time &amp; Efficiency'!CS$9:CS$1470, 0)), $O$7))</f>
        <v/>
      </c>
      <c r="I359" s="147" t="str">
        <f>IF($R359="", "", IFERROR(INDEX('Time &amp; Efficiency'!$CJ$9:$CJ$1470, MATCH(CONCATENATE($R359, " - ", 'Time &amp; Efficiency'!CR$8), 'Time &amp; Efficiency'!CT$9:CT$1470, 0)), $O$7))</f>
        <v/>
      </c>
      <c r="J359" s="2"/>
      <c r="M359" s="17" t="str">
        <f t="shared" si="56"/>
        <v/>
      </c>
      <c r="O359" s="118" t="str">
        <f t="shared" si="57"/>
        <v/>
      </c>
      <c r="Q359" s="131" t="str">
        <f t="shared" si="58"/>
        <v/>
      </c>
      <c r="R359" s="134" t="str">
        <f t="shared" si="59"/>
        <v/>
      </c>
      <c r="T359" s="17">
        <v>349</v>
      </c>
      <c r="U359" s="131" t="str">
        <f t="shared" si="60"/>
        <v/>
      </c>
      <c r="W359" s="137" t="str">
        <f t="shared" si="61"/>
        <v/>
      </c>
      <c r="Y359" s="6" t="str">
        <f t="shared" si="62"/>
        <v/>
      </c>
      <c r="Z359" s="54" t="str">
        <f t="shared" si="62"/>
        <v/>
      </c>
      <c r="AA359" s="54" t="str">
        <f t="shared" si="63"/>
        <v/>
      </c>
      <c r="AB359" s="54" t="str">
        <f t="shared" si="54"/>
        <v/>
      </c>
      <c r="AC359" s="7" t="str">
        <f t="shared" si="55"/>
        <v/>
      </c>
    </row>
    <row r="360" spans="1:29" x14ac:dyDescent="0.25">
      <c r="A360" s="2"/>
      <c r="B360" s="13"/>
      <c r="C360" s="123"/>
      <c r="D360" s="124"/>
      <c r="E360" s="125"/>
      <c r="F360" s="126"/>
      <c r="G360" s="2"/>
      <c r="H360" s="146" t="str">
        <f>IF($R360="", "", IFERROR(INDEX('Time &amp; Efficiency'!$CJ$9:$CJ$1470, MATCH(CONCATENATE($R360, " - ", 'Time &amp; Efficiency'!CQ$8), 'Time &amp; Efficiency'!CS$9:CS$1470, 0)), $O$7))</f>
        <v/>
      </c>
      <c r="I360" s="147" t="str">
        <f>IF($R360="", "", IFERROR(INDEX('Time &amp; Efficiency'!$CJ$9:$CJ$1470, MATCH(CONCATENATE($R360, " - ", 'Time &amp; Efficiency'!CR$8), 'Time &amp; Efficiency'!CT$9:CT$1470, 0)), $O$7))</f>
        <v/>
      </c>
      <c r="J360" s="2"/>
      <c r="M360" s="17" t="str">
        <f t="shared" si="56"/>
        <v/>
      </c>
      <c r="O360" s="118" t="str">
        <f t="shared" si="57"/>
        <v/>
      </c>
      <c r="Q360" s="131" t="str">
        <f t="shared" si="58"/>
        <v/>
      </c>
      <c r="R360" s="134" t="str">
        <f t="shared" si="59"/>
        <v/>
      </c>
      <c r="T360" s="17">
        <v>350</v>
      </c>
      <c r="U360" s="131" t="str">
        <f t="shared" si="60"/>
        <v/>
      </c>
      <c r="W360" s="137" t="str">
        <f t="shared" si="61"/>
        <v/>
      </c>
      <c r="Y360" s="6" t="str">
        <f t="shared" si="62"/>
        <v/>
      </c>
      <c r="Z360" s="54" t="str">
        <f t="shared" si="62"/>
        <v/>
      </c>
      <c r="AA360" s="54" t="str">
        <f t="shared" si="63"/>
        <v/>
      </c>
      <c r="AB360" s="54" t="str">
        <f t="shared" si="54"/>
        <v/>
      </c>
      <c r="AC360" s="7" t="str">
        <f t="shared" si="55"/>
        <v/>
      </c>
    </row>
    <row r="361" spans="1:29" x14ac:dyDescent="0.25">
      <c r="A361" s="2"/>
      <c r="B361" s="13"/>
      <c r="C361" s="123"/>
      <c r="D361" s="124"/>
      <c r="E361" s="125"/>
      <c r="F361" s="126"/>
      <c r="G361" s="2"/>
      <c r="H361" s="146" t="str">
        <f>IF($R361="", "", IFERROR(INDEX('Time &amp; Efficiency'!$CJ$9:$CJ$1470, MATCH(CONCATENATE($R361, " - ", 'Time &amp; Efficiency'!CQ$8), 'Time &amp; Efficiency'!CS$9:CS$1470, 0)), $O$7))</f>
        <v/>
      </c>
      <c r="I361" s="147" t="str">
        <f>IF($R361="", "", IFERROR(INDEX('Time &amp; Efficiency'!$CJ$9:$CJ$1470, MATCH(CONCATENATE($R361, " - ", 'Time &amp; Efficiency'!CR$8), 'Time &amp; Efficiency'!CT$9:CT$1470, 0)), $O$7))</f>
        <v/>
      </c>
      <c r="J361" s="2"/>
      <c r="M361" s="17" t="str">
        <f t="shared" si="56"/>
        <v/>
      </c>
      <c r="O361" s="118" t="str">
        <f t="shared" si="57"/>
        <v/>
      </c>
      <c r="Q361" s="131" t="str">
        <f t="shared" si="58"/>
        <v/>
      </c>
      <c r="R361" s="134" t="str">
        <f t="shared" si="59"/>
        <v/>
      </c>
      <c r="T361" s="17">
        <v>351</v>
      </c>
      <c r="U361" s="131" t="str">
        <f t="shared" si="60"/>
        <v/>
      </c>
      <c r="W361" s="137" t="str">
        <f t="shared" si="61"/>
        <v/>
      </c>
      <c r="Y361" s="6" t="str">
        <f t="shared" si="62"/>
        <v/>
      </c>
      <c r="Z361" s="54" t="str">
        <f t="shared" si="62"/>
        <v/>
      </c>
      <c r="AA361" s="54" t="str">
        <f t="shared" si="63"/>
        <v/>
      </c>
      <c r="AB361" s="54" t="str">
        <f t="shared" si="54"/>
        <v/>
      </c>
      <c r="AC361" s="7" t="str">
        <f t="shared" si="55"/>
        <v/>
      </c>
    </row>
    <row r="362" spans="1:29" x14ac:dyDescent="0.25">
      <c r="A362" s="2"/>
      <c r="B362" s="13"/>
      <c r="C362" s="123"/>
      <c r="D362" s="124"/>
      <c r="E362" s="125"/>
      <c r="F362" s="126"/>
      <c r="G362" s="2"/>
      <c r="H362" s="146" t="str">
        <f>IF($R362="", "", IFERROR(INDEX('Time &amp; Efficiency'!$CJ$9:$CJ$1470, MATCH(CONCATENATE($R362, " - ", 'Time &amp; Efficiency'!CQ$8), 'Time &amp; Efficiency'!CS$9:CS$1470, 0)), $O$7))</f>
        <v/>
      </c>
      <c r="I362" s="147" t="str">
        <f>IF($R362="", "", IFERROR(INDEX('Time &amp; Efficiency'!$CJ$9:$CJ$1470, MATCH(CONCATENATE($R362, " - ", 'Time &amp; Efficiency'!CR$8), 'Time &amp; Efficiency'!CT$9:CT$1470, 0)), $O$7))</f>
        <v/>
      </c>
      <c r="J362" s="2"/>
      <c r="M362" s="17" t="str">
        <f t="shared" si="56"/>
        <v/>
      </c>
      <c r="O362" s="118" t="str">
        <f t="shared" si="57"/>
        <v/>
      </c>
      <c r="Q362" s="131" t="str">
        <f t="shared" si="58"/>
        <v/>
      </c>
      <c r="R362" s="134" t="str">
        <f t="shared" si="59"/>
        <v/>
      </c>
      <c r="T362" s="17">
        <v>352</v>
      </c>
      <c r="U362" s="131" t="str">
        <f t="shared" si="60"/>
        <v/>
      </c>
      <c r="W362" s="137" t="str">
        <f t="shared" si="61"/>
        <v/>
      </c>
      <c r="Y362" s="6" t="str">
        <f t="shared" si="62"/>
        <v/>
      </c>
      <c r="Z362" s="54" t="str">
        <f t="shared" si="62"/>
        <v/>
      </c>
      <c r="AA362" s="54" t="str">
        <f t="shared" si="63"/>
        <v/>
      </c>
      <c r="AB362" s="54" t="str">
        <f t="shared" si="54"/>
        <v/>
      </c>
      <c r="AC362" s="7" t="str">
        <f t="shared" si="55"/>
        <v/>
      </c>
    </row>
    <row r="363" spans="1:29" x14ac:dyDescent="0.25">
      <c r="A363" s="2"/>
      <c r="B363" s="13"/>
      <c r="C363" s="123"/>
      <c r="D363" s="124"/>
      <c r="E363" s="125"/>
      <c r="F363" s="126"/>
      <c r="G363" s="2"/>
      <c r="H363" s="146" t="str">
        <f>IF($R363="", "", IFERROR(INDEX('Time &amp; Efficiency'!$CJ$9:$CJ$1470, MATCH(CONCATENATE($R363, " - ", 'Time &amp; Efficiency'!CQ$8), 'Time &amp; Efficiency'!CS$9:CS$1470, 0)), $O$7))</f>
        <v/>
      </c>
      <c r="I363" s="147" t="str">
        <f>IF($R363="", "", IFERROR(INDEX('Time &amp; Efficiency'!$CJ$9:$CJ$1470, MATCH(CONCATENATE($R363, " - ", 'Time &amp; Efficiency'!CR$8), 'Time &amp; Efficiency'!CT$9:CT$1470, 0)), $O$7))</f>
        <v/>
      </c>
      <c r="J363" s="2"/>
      <c r="M363" s="17" t="str">
        <f t="shared" si="56"/>
        <v/>
      </c>
      <c r="O363" s="118" t="str">
        <f t="shared" si="57"/>
        <v/>
      </c>
      <c r="Q363" s="131" t="str">
        <f t="shared" si="58"/>
        <v/>
      </c>
      <c r="R363" s="134" t="str">
        <f t="shared" si="59"/>
        <v/>
      </c>
      <c r="T363" s="17">
        <v>353</v>
      </c>
      <c r="U363" s="131" t="str">
        <f t="shared" si="60"/>
        <v/>
      </c>
      <c r="W363" s="137" t="str">
        <f t="shared" si="61"/>
        <v/>
      </c>
      <c r="Y363" s="6" t="str">
        <f t="shared" si="62"/>
        <v/>
      </c>
      <c r="Z363" s="54" t="str">
        <f t="shared" si="62"/>
        <v/>
      </c>
      <c r="AA363" s="54" t="str">
        <f t="shared" si="63"/>
        <v/>
      </c>
      <c r="AB363" s="54" t="str">
        <f t="shared" si="54"/>
        <v/>
      </c>
      <c r="AC363" s="7" t="str">
        <f t="shared" si="55"/>
        <v/>
      </c>
    </row>
    <row r="364" spans="1:29" x14ac:dyDescent="0.25">
      <c r="A364" s="2"/>
      <c r="B364" s="13"/>
      <c r="C364" s="123"/>
      <c r="D364" s="124"/>
      <c r="E364" s="125"/>
      <c r="F364" s="126"/>
      <c r="G364" s="2"/>
      <c r="H364" s="146" t="str">
        <f>IF($R364="", "", IFERROR(INDEX('Time &amp; Efficiency'!$CJ$9:$CJ$1470, MATCH(CONCATENATE($R364, " - ", 'Time &amp; Efficiency'!CQ$8), 'Time &amp; Efficiency'!CS$9:CS$1470, 0)), $O$7))</f>
        <v/>
      </c>
      <c r="I364" s="147" t="str">
        <f>IF($R364="", "", IFERROR(INDEX('Time &amp; Efficiency'!$CJ$9:$CJ$1470, MATCH(CONCATENATE($R364, " - ", 'Time &amp; Efficiency'!CR$8), 'Time &amp; Efficiency'!CT$9:CT$1470, 0)), $O$7))</f>
        <v/>
      </c>
      <c r="J364" s="2"/>
      <c r="M364" s="17" t="str">
        <f t="shared" si="56"/>
        <v/>
      </c>
      <c r="O364" s="118" t="str">
        <f t="shared" si="57"/>
        <v/>
      </c>
      <c r="Q364" s="131" t="str">
        <f t="shared" si="58"/>
        <v/>
      </c>
      <c r="R364" s="134" t="str">
        <f t="shared" si="59"/>
        <v/>
      </c>
      <c r="T364" s="17">
        <v>354</v>
      </c>
      <c r="U364" s="131" t="str">
        <f t="shared" si="60"/>
        <v/>
      </c>
      <c r="W364" s="137" t="str">
        <f t="shared" si="61"/>
        <v/>
      </c>
      <c r="Y364" s="6" t="str">
        <f t="shared" si="62"/>
        <v/>
      </c>
      <c r="Z364" s="54" t="str">
        <f t="shared" si="62"/>
        <v/>
      </c>
      <c r="AA364" s="54" t="str">
        <f t="shared" si="63"/>
        <v/>
      </c>
      <c r="AB364" s="54" t="str">
        <f t="shared" si="54"/>
        <v/>
      </c>
      <c r="AC364" s="7" t="str">
        <f t="shared" si="55"/>
        <v/>
      </c>
    </row>
    <row r="365" spans="1:29" x14ac:dyDescent="0.25">
      <c r="A365" s="2"/>
      <c r="B365" s="13"/>
      <c r="C365" s="123"/>
      <c r="D365" s="124"/>
      <c r="E365" s="125"/>
      <c r="F365" s="126"/>
      <c r="G365" s="2"/>
      <c r="H365" s="146" t="str">
        <f>IF($R365="", "", IFERROR(INDEX('Time &amp; Efficiency'!$CJ$9:$CJ$1470, MATCH(CONCATENATE($R365, " - ", 'Time &amp; Efficiency'!CQ$8), 'Time &amp; Efficiency'!CS$9:CS$1470, 0)), $O$7))</f>
        <v/>
      </c>
      <c r="I365" s="147" t="str">
        <f>IF($R365="", "", IFERROR(INDEX('Time &amp; Efficiency'!$CJ$9:$CJ$1470, MATCH(CONCATENATE($R365, " - ", 'Time &amp; Efficiency'!CR$8), 'Time &amp; Efficiency'!CT$9:CT$1470, 0)), $O$7))</f>
        <v/>
      </c>
      <c r="J365" s="2"/>
      <c r="M365" s="17" t="str">
        <f t="shared" si="56"/>
        <v/>
      </c>
      <c r="O365" s="118" t="str">
        <f t="shared" si="57"/>
        <v/>
      </c>
      <c r="Q365" s="131" t="str">
        <f t="shared" si="58"/>
        <v/>
      </c>
      <c r="R365" s="134" t="str">
        <f t="shared" si="59"/>
        <v/>
      </c>
      <c r="T365" s="17">
        <v>355</v>
      </c>
      <c r="U365" s="131" t="str">
        <f t="shared" si="60"/>
        <v/>
      </c>
      <c r="W365" s="137" t="str">
        <f t="shared" si="61"/>
        <v/>
      </c>
      <c r="Y365" s="6" t="str">
        <f t="shared" si="62"/>
        <v/>
      </c>
      <c r="Z365" s="54" t="str">
        <f t="shared" si="62"/>
        <v/>
      </c>
      <c r="AA365" s="54" t="str">
        <f t="shared" si="63"/>
        <v/>
      </c>
      <c r="AB365" s="54" t="str">
        <f t="shared" si="54"/>
        <v/>
      </c>
      <c r="AC365" s="7" t="str">
        <f t="shared" si="55"/>
        <v/>
      </c>
    </row>
    <row r="366" spans="1:29" x14ac:dyDescent="0.25">
      <c r="A366" s="2"/>
      <c r="B366" s="13"/>
      <c r="C366" s="123"/>
      <c r="D366" s="124"/>
      <c r="E366" s="125"/>
      <c r="F366" s="126"/>
      <c r="G366" s="2"/>
      <c r="H366" s="146" t="str">
        <f>IF($R366="", "", IFERROR(INDEX('Time &amp; Efficiency'!$CJ$9:$CJ$1470, MATCH(CONCATENATE($R366, " - ", 'Time &amp; Efficiency'!CQ$8), 'Time &amp; Efficiency'!CS$9:CS$1470, 0)), $O$7))</f>
        <v/>
      </c>
      <c r="I366" s="147" t="str">
        <f>IF($R366="", "", IFERROR(INDEX('Time &amp; Efficiency'!$CJ$9:$CJ$1470, MATCH(CONCATENATE($R366, " - ", 'Time &amp; Efficiency'!CR$8), 'Time &amp; Efficiency'!CT$9:CT$1470, 0)), $O$7))</f>
        <v/>
      </c>
      <c r="J366" s="2"/>
      <c r="M366" s="17" t="str">
        <f t="shared" si="56"/>
        <v/>
      </c>
      <c r="O366" s="118" t="str">
        <f t="shared" si="57"/>
        <v/>
      </c>
      <c r="Q366" s="131" t="str">
        <f t="shared" si="58"/>
        <v/>
      </c>
      <c r="R366" s="134" t="str">
        <f t="shared" si="59"/>
        <v/>
      </c>
      <c r="T366" s="17">
        <v>356</v>
      </c>
      <c r="U366" s="131" t="str">
        <f t="shared" si="60"/>
        <v/>
      </c>
      <c r="W366" s="137" t="str">
        <f t="shared" si="61"/>
        <v/>
      </c>
      <c r="Y366" s="6" t="str">
        <f t="shared" si="62"/>
        <v/>
      </c>
      <c r="Z366" s="54" t="str">
        <f t="shared" si="62"/>
        <v/>
      </c>
      <c r="AA366" s="54" t="str">
        <f t="shared" si="63"/>
        <v/>
      </c>
      <c r="AB366" s="54" t="str">
        <f t="shared" si="54"/>
        <v/>
      </c>
      <c r="AC366" s="7" t="str">
        <f t="shared" si="55"/>
        <v/>
      </c>
    </row>
    <row r="367" spans="1:29" x14ac:dyDescent="0.25">
      <c r="A367" s="2"/>
      <c r="B367" s="13"/>
      <c r="C367" s="123"/>
      <c r="D367" s="124"/>
      <c r="E367" s="125"/>
      <c r="F367" s="126"/>
      <c r="G367" s="2"/>
      <c r="H367" s="146" t="str">
        <f>IF($R367="", "", IFERROR(INDEX('Time &amp; Efficiency'!$CJ$9:$CJ$1470, MATCH(CONCATENATE($R367, " - ", 'Time &amp; Efficiency'!CQ$8), 'Time &amp; Efficiency'!CS$9:CS$1470, 0)), $O$7))</f>
        <v/>
      </c>
      <c r="I367" s="147" t="str">
        <f>IF($R367="", "", IFERROR(INDEX('Time &amp; Efficiency'!$CJ$9:$CJ$1470, MATCH(CONCATENATE($R367, " - ", 'Time &amp; Efficiency'!CR$8), 'Time &amp; Efficiency'!CT$9:CT$1470, 0)), $O$7))</f>
        <v/>
      </c>
      <c r="J367" s="2"/>
      <c r="M367" s="17" t="str">
        <f t="shared" si="56"/>
        <v/>
      </c>
      <c r="O367" s="118" t="str">
        <f t="shared" si="57"/>
        <v/>
      </c>
      <c r="Q367" s="131" t="str">
        <f t="shared" si="58"/>
        <v/>
      </c>
      <c r="R367" s="134" t="str">
        <f t="shared" si="59"/>
        <v/>
      </c>
      <c r="T367" s="17">
        <v>357</v>
      </c>
      <c r="U367" s="131" t="str">
        <f t="shared" si="60"/>
        <v/>
      </c>
      <c r="W367" s="137" t="str">
        <f t="shared" si="61"/>
        <v/>
      </c>
      <c r="Y367" s="6" t="str">
        <f t="shared" si="62"/>
        <v/>
      </c>
      <c r="Z367" s="54" t="str">
        <f t="shared" si="62"/>
        <v/>
      </c>
      <c r="AA367" s="54" t="str">
        <f t="shared" si="63"/>
        <v/>
      </c>
      <c r="AB367" s="54" t="str">
        <f t="shared" si="54"/>
        <v/>
      </c>
      <c r="AC367" s="7" t="str">
        <f t="shared" si="55"/>
        <v/>
      </c>
    </row>
    <row r="368" spans="1:29" x14ac:dyDescent="0.25">
      <c r="A368" s="2"/>
      <c r="B368" s="13"/>
      <c r="C368" s="123"/>
      <c r="D368" s="124"/>
      <c r="E368" s="125"/>
      <c r="F368" s="126"/>
      <c r="G368" s="2"/>
      <c r="H368" s="146" t="str">
        <f>IF($R368="", "", IFERROR(INDEX('Time &amp; Efficiency'!$CJ$9:$CJ$1470, MATCH(CONCATENATE($R368, " - ", 'Time &amp; Efficiency'!CQ$8), 'Time &amp; Efficiency'!CS$9:CS$1470, 0)), $O$7))</f>
        <v/>
      </c>
      <c r="I368" s="147" t="str">
        <f>IF($R368="", "", IFERROR(INDEX('Time &amp; Efficiency'!$CJ$9:$CJ$1470, MATCH(CONCATENATE($R368, " - ", 'Time &amp; Efficiency'!CR$8), 'Time &amp; Efficiency'!CT$9:CT$1470, 0)), $O$7))</f>
        <v/>
      </c>
      <c r="J368" s="2"/>
      <c r="M368" s="17" t="str">
        <f t="shared" si="56"/>
        <v/>
      </c>
      <c r="O368" s="118" t="str">
        <f t="shared" si="57"/>
        <v/>
      </c>
      <c r="Q368" s="131" t="str">
        <f t="shared" si="58"/>
        <v/>
      </c>
      <c r="R368" s="134" t="str">
        <f t="shared" si="59"/>
        <v/>
      </c>
      <c r="T368" s="17">
        <v>358</v>
      </c>
      <c r="U368" s="131" t="str">
        <f t="shared" si="60"/>
        <v/>
      </c>
      <c r="W368" s="137" t="str">
        <f t="shared" si="61"/>
        <v/>
      </c>
      <c r="Y368" s="6" t="str">
        <f t="shared" si="62"/>
        <v/>
      </c>
      <c r="Z368" s="54" t="str">
        <f t="shared" si="62"/>
        <v/>
      </c>
      <c r="AA368" s="54" t="str">
        <f t="shared" si="63"/>
        <v/>
      </c>
      <c r="AB368" s="54" t="str">
        <f t="shared" si="54"/>
        <v/>
      </c>
      <c r="AC368" s="7" t="str">
        <f t="shared" si="55"/>
        <v/>
      </c>
    </row>
    <row r="369" spans="1:29" x14ac:dyDescent="0.25">
      <c r="A369" s="2"/>
      <c r="B369" s="13"/>
      <c r="C369" s="123"/>
      <c r="D369" s="124"/>
      <c r="E369" s="125"/>
      <c r="F369" s="126"/>
      <c r="G369" s="2"/>
      <c r="H369" s="146" t="str">
        <f>IF($R369="", "", IFERROR(INDEX('Time &amp; Efficiency'!$CJ$9:$CJ$1470, MATCH(CONCATENATE($R369, " - ", 'Time &amp; Efficiency'!CQ$8), 'Time &amp; Efficiency'!CS$9:CS$1470, 0)), $O$7))</f>
        <v/>
      </c>
      <c r="I369" s="147" t="str">
        <f>IF($R369="", "", IFERROR(INDEX('Time &amp; Efficiency'!$CJ$9:$CJ$1470, MATCH(CONCATENATE($R369, " - ", 'Time &amp; Efficiency'!CR$8), 'Time &amp; Efficiency'!CT$9:CT$1470, 0)), $O$7))</f>
        <v/>
      </c>
      <c r="J369" s="2"/>
      <c r="M369" s="17" t="str">
        <f t="shared" si="56"/>
        <v/>
      </c>
      <c r="O369" s="118" t="str">
        <f t="shared" si="57"/>
        <v/>
      </c>
      <c r="Q369" s="131" t="str">
        <f t="shared" si="58"/>
        <v/>
      </c>
      <c r="R369" s="134" t="str">
        <f t="shared" si="59"/>
        <v/>
      </c>
      <c r="T369" s="17">
        <v>359</v>
      </c>
      <c r="U369" s="131" t="str">
        <f t="shared" si="60"/>
        <v/>
      </c>
      <c r="W369" s="137" t="str">
        <f t="shared" si="61"/>
        <v/>
      </c>
      <c r="Y369" s="6" t="str">
        <f t="shared" si="62"/>
        <v/>
      </c>
      <c r="Z369" s="54" t="str">
        <f t="shared" si="62"/>
        <v/>
      </c>
      <c r="AA369" s="54" t="str">
        <f t="shared" si="63"/>
        <v/>
      </c>
      <c r="AB369" s="54" t="str">
        <f t="shared" si="54"/>
        <v/>
      </c>
      <c r="AC369" s="7" t="str">
        <f t="shared" si="55"/>
        <v/>
      </c>
    </row>
    <row r="370" spans="1:29" x14ac:dyDescent="0.25">
      <c r="A370" s="2"/>
      <c r="B370" s="13"/>
      <c r="C370" s="123"/>
      <c r="D370" s="124"/>
      <c r="E370" s="125"/>
      <c r="F370" s="126"/>
      <c r="G370" s="2"/>
      <c r="H370" s="146" t="str">
        <f>IF($R370="", "", IFERROR(INDEX('Time &amp; Efficiency'!$CJ$9:$CJ$1470, MATCH(CONCATENATE($R370, " - ", 'Time &amp; Efficiency'!CQ$8), 'Time &amp; Efficiency'!CS$9:CS$1470, 0)), $O$7))</f>
        <v/>
      </c>
      <c r="I370" s="147" t="str">
        <f>IF($R370="", "", IFERROR(INDEX('Time &amp; Efficiency'!$CJ$9:$CJ$1470, MATCH(CONCATENATE($R370, " - ", 'Time &amp; Efficiency'!CR$8), 'Time &amp; Efficiency'!CT$9:CT$1470, 0)), $O$7))</f>
        <v/>
      </c>
      <c r="J370" s="2"/>
      <c r="M370" s="17" t="str">
        <f t="shared" si="56"/>
        <v/>
      </c>
      <c r="O370" s="118" t="str">
        <f t="shared" si="57"/>
        <v/>
      </c>
      <c r="Q370" s="131" t="str">
        <f t="shared" si="58"/>
        <v/>
      </c>
      <c r="R370" s="134" t="str">
        <f t="shared" si="59"/>
        <v/>
      </c>
      <c r="T370" s="17">
        <v>360</v>
      </c>
      <c r="U370" s="131" t="str">
        <f t="shared" si="60"/>
        <v/>
      </c>
      <c r="W370" s="137" t="str">
        <f t="shared" si="61"/>
        <v/>
      </c>
      <c r="Y370" s="6" t="str">
        <f t="shared" si="62"/>
        <v/>
      </c>
      <c r="Z370" s="54" t="str">
        <f t="shared" si="62"/>
        <v/>
      </c>
      <c r="AA370" s="54" t="str">
        <f t="shared" si="63"/>
        <v/>
      </c>
      <c r="AB370" s="54" t="str">
        <f t="shared" si="54"/>
        <v/>
      </c>
      <c r="AC370" s="7" t="str">
        <f t="shared" si="55"/>
        <v/>
      </c>
    </row>
    <row r="371" spans="1:29" x14ac:dyDescent="0.25">
      <c r="A371" s="2"/>
      <c r="B371" s="13"/>
      <c r="C371" s="123"/>
      <c r="D371" s="124"/>
      <c r="E371" s="125"/>
      <c r="F371" s="126"/>
      <c r="G371" s="2"/>
      <c r="H371" s="146" t="str">
        <f>IF($R371="", "", IFERROR(INDEX('Time &amp; Efficiency'!$CJ$9:$CJ$1470, MATCH(CONCATENATE($R371, " - ", 'Time &amp; Efficiency'!CQ$8), 'Time &amp; Efficiency'!CS$9:CS$1470, 0)), $O$7))</f>
        <v/>
      </c>
      <c r="I371" s="147" t="str">
        <f>IF($R371="", "", IFERROR(INDEX('Time &amp; Efficiency'!$CJ$9:$CJ$1470, MATCH(CONCATENATE($R371, " - ", 'Time &amp; Efficiency'!CR$8), 'Time &amp; Efficiency'!CT$9:CT$1470, 0)), $O$7))</f>
        <v/>
      </c>
      <c r="J371" s="2"/>
      <c r="M371" s="17" t="str">
        <f t="shared" si="56"/>
        <v/>
      </c>
      <c r="O371" s="118" t="str">
        <f t="shared" si="57"/>
        <v/>
      </c>
      <c r="Q371" s="131" t="str">
        <f t="shared" si="58"/>
        <v/>
      </c>
      <c r="R371" s="134" t="str">
        <f t="shared" si="59"/>
        <v/>
      </c>
      <c r="T371" s="17">
        <v>361</v>
      </c>
      <c r="U371" s="131" t="str">
        <f t="shared" si="60"/>
        <v/>
      </c>
      <c r="W371" s="137" t="str">
        <f t="shared" si="61"/>
        <v/>
      </c>
      <c r="Y371" s="6" t="str">
        <f t="shared" si="62"/>
        <v/>
      </c>
      <c r="Z371" s="54" t="str">
        <f t="shared" si="62"/>
        <v/>
      </c>
      <c r="AA371" s="54" t="str">
        <f t="shared" si="63"/>
        <v/>
      </c>
      <c r="AB371" s="54" t="str">
        <f t="shared" si="54"/>
        <v/>
      </c>
      <c r="AC371" s="7" t="str">
        <f t="shared" si="55"/>
        <v/>
      </c>
    </row>
    <row r="372" spans="1:29" x14ac:dyDescent="0.25">
      <c r="A372" s="2"/>
      <c r="B372" s="13"/>
      <c r="C372" s="123"/>
      <c r="D372" s="124"/>
      <c r="E372" s="125"/>
      <c r="F372" s="126"/>
      <c r="G372" s="2"/>
      <c r="H372" s="146" t="str">
        <f>IF($R372="", "", IFERROR(INDEX('Time &amp; Efficiency'!$CJ$9:$CJ$1470, MATCH(CONCATENATE($R372, " - ", 'Time &amp; Efficiency'!CQ$8), 'Time &amp; Efficiency'!CS$9:CS$1470, 0)), $O$7))</f>
        <v/>
      </c>
      <c r="I372" s="147" t="str">
        <f>IF($R372="", "", IFERROR(INDEX('Time &amp; Efficiency'!$CJ$9:$CJ$1470, MATCH(CONCATENATE($R372, " - ", 'Time &amp; Efficiency'!CR$8), 'Time &amp; Efficiency'!CT$9:CT$1470, 0)), $O$7))</f>
        <v/>
      </c>
      <c r="J372" s="2"/>
      <c r="M372" s="17" t="str">
        <f t="shared" si="56"/>
        <v/>
      </c>
      <c r="O372" s="118" t="str">
        <f t="shared" si="57"/>
        <v/>
      </c>
      <c r="Q372" s="131" t="str">
        <f t="shared" si="58"/>
        <v/>
      </c>
      <c r="R372" s="134" t="str">
        <f t="shared" si="59"/>
        <v/>
      </c>
      <c r="T372" s="17">
        <v>362</v>
      </c>
      <c r="U372" s="131" t="str">
        <f t="shared" si="60"/>
        <v/>
      </c>
      <c r="W372" s="137" t="str">
        <f t="shared" si="61"/>
        <v/>
      </c>
      <c r="Y372" s="6" t="str">
        <f t="shared" si="62"/>
        <v/>
      </c>
      <c r="Z372" s="54" t="str">
        <f t="shared" si="62"/>
        <v/>
      </c>
      <c r="AA372" s="54" t="str">
        <f t="shared" si="63"/>
        <v/>
      </c>
      <c r="AB372" s="54" t="str">
        <f t="shared" si="54"/>
        <v/>
      </c>
      <c r="AC372" s="7" t="str">
        <f t="shared" si="55"/>
        <v/>
      </c>
    </row>
    <row r="373" spans="1:29" x14ac:dyDescent="0.25">
      <c r="A373" s="2"/>
      <c r="B373" s="13"/>
      <c r="C373" s="123"/>
      <c r="D373" s="124"/>
      <c r="E373" s="125"/>
      <c r="F373" s="126"/>
      <c r="G373" s="2"/>
      <c r="H373" s="146" t="str">
        <f>IF($R373="", "", IFERROR(INDEX('Time &amp; Efficiency'!$CJ$9:$CJ$1470, MATCH(CONCATENATE($R373, " - ", 'Time &amp; Efficiency'!CQ$8), 'Time &amp; Efficiency'!CS$9:CS$1470, 0)), $O$7))</f>
        <v/>
      </c>
      <c r="I373" s="147" t="str">
        <f>IF($R373="", "", IFERROR(INDEX('Time &amp; Efficiency'!$CJ$9:$CJ$1470, MATCH(CONCATENATE($R373, " - ", 'Time &amp; Efficiency'!CR$8), 'Time &amp; Efficiency'!CT$9:CT$1470, 0)), $O$7))</f>
        <v/>
      </c>
      <c r="J373" s="2"/>
      <c r="M373" s="17" t="str">
        <f t="shared" si="56"/>
        <v/>
      </c>
      <c r="O373" s="118" t="str">
        <f t="shared" si="57"/>
        <v/>
      </c>
      <c r="Q373" s="131" t="str">
        <f t="shared" si="58"/>
        <v/>
      </c>
      <c r="R373" s="134" t="str">
        <f t="shared" si="59"/>
        <v/>
      </c>
      <c r="T373" s="17">
        <v>363</v>
      </c>
      <c r="U373" s="131" t="str">
        <f t="shared" si="60"/>
        <v/>
      </c>
      <c r="W373" s="137" t="str">
        <f t="shared" si="61"/>
        <v/>
      </c>
      <c r="Y373" s="6" t="str">
        <f t="shared" si="62"/>
        <v/>
      </c>
      <c r="Z373" s="54" t="str">
        <f t="shared" si="62"/>
        <v/>
      </c>
      <c r="AA373" s="54" t="str">
        <f t="shared" si="63"/>
        <v/>
      </c>
      <c r="AB373" s="54" t="str">
        <f t="shared" si="54"/>
        <v/>
      </c>
      <c r="AC373" s="7" t="str">
        <f t="shared" si="55"/>
        <v/>
      </c>
    </row>
    <row r="374" spans="1:29" x14ac:dyDescent="0.25">
      <c r="A374" s="2"/>
      <c r="B374" s="13"/>
      <c r="C374" s="123"/>
      <c r="D374" s="124"/>
      <c r="E374" s="125"/>
      <c r="F374" s="126"/>
      <c r="G374" s="2"/>
      <c r="H374" s="146" t="str">
        <f>IF($R374="", "", IFERROR(INDEX('Time &amp; Efficiency'!$CJ$9:$CJ$1470, MATCH(CONCATENATE($R374, " - ", 'Time &amp; Efficiency'!CQ$8), 'Time &amp; Efficiency'!CS$9:CS$1470, 0)), $O$7))</f>
        <v/>
      </c>
      <c r="I374" s="147" t="str">
        <f>IF($R374="", "", IFERROR(INDEX('Time &amp; Efficiency'!$CJ$9:$CJ$1470, MATCH(CONCATENATE($R374, " - ", 'Time &amp; Efficiency'!CR$8), 'Time &amp; Efficiency'!CT$9:CT$1470, 0)), $O$7))</f>
        <v/>
      </c>
      <c r="J374" s="2"/>
      <c r="M374" s="17" t="str">
        <f t="shared" si="56"/>
        <v/>
      </c>
      <c r="O374" s="118" t="str">
        <f t="shared" si="57"/>
        <v/>
      </c>
      <c r="Q374" s="131" t="str">
        <f t="shared" si="58"/>
        <v/>
      </c>
      <c r="R374" s="134" t="str">
        <f t="shared" si="59"/>
        <v/>
      </c>
      <c r="T374" s="17">
        <v>364</v>
      </c>
      <c r="U374" s="131" t="str">
        <f t="shared" si="60"/>
        <v/>
      </c>
      <c r="W374" s="137" t="str">
        <f t="shared" si="61"/>
        <v/>
      </c>
      <c r="Y374" s="6" t="str">
        <f t="shared" si="62"/>
        <v/>
      </c>
      <c r="Z374" s="54" t="str">
        <f t="shared" si="62"/>
        <v/>
      </c>
      <c r="AA374" s="54" t="str">
        <f t="shared" si="63"/>
        <v/>
      </c>
      <c r="AB374" s="54" t="str">
        <f t="shared" si="54"/>
        <v/>
      </c>
      <c r="AC374" s="7" t="str">
        <f t="shared" si="55"/>
        <v/>
      </c>
    </row>
    <row r="375" spans="1:29" x14ac:dyDescent="0.25">
      <c r="A375" s="2"/>
      <c r="B375" s="13"/>
      <c r="C375" s="123"/>
      <c r="D375" s="124"/>
      <c r="E375" s="125"/>
      <c r="F375" s="126"/>
      <c r="G375" s="2"/>
      <c r="H375" s="146" t="str">
        <f>IF($R375="", "", IFERROR(INDEX('Time &amp; Efficiency'!$CJ$9:$CJ$1470, MATCH(CONCATENATE($R375, " - ", 'Time &amp; Efficiency'!CQ$8), 'Time &amp; Efficiency'!CS$9:CS$1470, 0)), $O$7))</f>
        <v/>
      </c>
      <c r="I375" s="147" t="str">
        <f>IF($R375="", "", IFERROR(INDEX('Time &amp; Efficiency'!$CJ$9:$CJ$1470, MATCH(CONCATENATE($R375, " - ", 'Time &amp; Efficiency'!CR$8), 'Time &amp; Efficiency'!CT$9:CT$1470, 0)), $O$7))</f>
        <v/>
      </c>
      <c r="J375" s="2"/>
      <c r="M375" s="17" t="str">
        <f t="shared" si="56"/>
        <v/>
      </c>
      <c r="O375" s="118" t="str">
        <f t="shared" si="57"/>
        <v/>
      </c>
      <c r="Q375" s="131" t="str">
        <f t="shared" si="58"/>
        <v/>
      </c>
      <c r="R375" s="134" t="str">
        <f t="shared" si="59"/>
        <v/>
      </c>
      <c r="T375" s="17">
        <v>365</v>
      </c>
      <c r="U375" s="131" t="str">
        <f t="shared" si="60"/>
        <v/>
      </c>
      <c r="W375" s="137" t="str">
        <f t="shared" si="61"/>
        <v/>
      </c>
      <c r="Y375" s="6" t="str">
        <f t="shared" si="62"/>
        <v/>
      </c>
      <c r="Z375" s="54" t="str">
        <f t="shared" si="62"/>
        <v/>
      </c>
      <c r="AA375" s="54" t="str">
        <f t="shared" si="63"/>
        <v/>
      </c>
      <c r="AB375" s="54" t="str">
        <f t="shared" si="54"/>
        <v/>
      </c>
      <c r="AC375" s="7" t="str">
        <f t="shared" si="55"/>
        <v/>
      </c>
    </row>
    <row r="376" spans="1:29" x14ac:dyDescent="0.25">
      <c r="A376" s="2"/>
      <c r="B376" s="13"/>
      <c r="C376" s="123"/>
      <c r="D376" s="124"/>
      <c r="E376" s="125"/>
      <c r="F376" s="126"/>
      <c r="G376" s="2"/>
      <c r="H376" s="146" t="str">
        <f>IF($R376="", "", IFERROR(INDEX('Time &amp; Efficiency'!$CJ$9:$CJ$1470, MATCH(CONCATENATE($R376, " - ", 'Time &amp; Efficiency'!CQ$8), 'Time &amp; Efficiency'!CS$9:CS$1470, 0)), $O$7))</f>
        <v/>
      </c>
      <c r="I376" s="147" t="str">
        <f>IF($R376="", "", IFERROR(INDEX('Time &amp; Efficiency'!$CJ$9:$CJ$1470, MATCH(CONCATENATE($R376, " - ", 'Time &amp; Efficiency'!CR$8), 'Time &amp; Efficiency'!CT$9:CT$1470, 0)), $O$7))</f>
        <v/>
      </c>
      <c r="J376" s="2"/>
      <c r="M376" s="17" t="str">
        <f t="shared" si="56"/>
        <v/>
      </c>
      <c r="O376" s="118" t="str">
        <f t="shared" si="57"/>
        <v/>
      </c>
      <c r="Q376" s="131" t="str">
        <f t="shared" si="58"/>
        <v/>
      </c>
      <c r="R376" s="134" t="str">
        <f t="shared" si="59"/>
        <v/>
      </c>
      <c r="T376" s="17">
        <v>366</v>
      </c>
      <c r="U376" s="131" t="str">
        <f t="shared" si="60"/>
        <v/>
      </c>
      <c r="W376" s="137" t="str">
        <f t="shared" si="61"/>
        <v/>
      </c>
      <c r="Y376" s="6" t="str">
        <f t="shared" si="62"/>
        <v/>
      </c>
      <c r="Z376" s="54" t="str">
        <f t="shared" si="62"/>
        <v/>
      </c>
      <c r="AA376" s="54" t="str">
        <f t="shared" si="63"/>
        <v/>
      </c>
      <c r="AB376" s="54" t="str">
        <f t="shared" si="54"/>
        <v/>
      </c>
      <c r="AC376" s="7" t="str">
        <f t="shared" si="55"/>
        <v/>
      </c>
    </row>
    <row r="377" spans="1:29" x14ac:dyDescent="0.25">
      <c r="A377" s="2"/>
      <c r="B377" s="13"/>
      <c r="C377" s="123"/>
      <c r="D377" s="124"/>
      <c r="E377" s="125"/>
      <c r="F377" s="126"/>
      <c r="G377" s="2"/>
      <c r="H377" s="146" t="str">
        <f>IF($R377="", "", IFERROR(INDEX('Time &amp; Efficiency'!$CJ$9:$CJ$1470, MATCH(CONCATENATE($R377, " - ", 'Time &amp; Efficiency'!CQ$8), 'Time &amp; Efficiency'!CS$9:CS$1470, 0)), $O$7))</f>
        <v/>
      </c>
      <c r="I377" s="147" t="str">
        <f>IF($R377="", "", IFERROR(INDEX('Time &amp; Efficiency'!$CJ$9:$CJ$1470, MATCH(CONCATENATE($R377, " - ", 'Time &amp; Efficiency'!CR$8), 'Time &amp; Efficiency'!CT$9:CT$1470, 0)), $O$7))</f>
        <v/>
      </c>
      <c r="J377" s="2"/>
      <c r="M377" s="17" t="str">
        <f t="shared" si="56"/>
        <v/>
      </c>
      <c r="O377" s="118" t="str">
        <f t="shared" si="57"/>
        <v/>
      </c>
      <c r="Q377" s="131" t="str">
        <f t="shared" si="58"/>
        <v/>
      </c>
      <c r="R377" s="134" t="str">
        <f t="shared" si="59"/>
        <v/>
      </c>
      <c r="T377" s="17">
        <v>367</v>
      </c>
      <c r="U377" s="131" t="str">
        <f t="shared" si="60"/>
        <v/>
      </c>
      <c r="W377" s="137" t="str">
        <f t="shared" si="61"/>
        <v/>
      </c>
      <c r="Y377" s="6" t="str">
        <f t="shared" si="62"/>
        <v/>
      </c>
      <c r="Z377" s="54" t="str">
        <f t="shared" si="62"/>
        <v/>
      </c>
      <c r="AA377" s="54" t="str">
        <f t="shared" si="63"/>
        <v/>
      </c>
      <c r="AB377" s="54" t="str">
        <f t="shared" si="54"/>
        <v/>
      </c>
      <c r="AC377" s="7" t="str">
        <f t="shared" si="55"/>
        <v/>
      </c>
    </row>
    <row r="378" spans="1:29" x14ac:dyDescent="0.25">
      <c r="A378" s="2"/>
      <c r="B378" s="13"/>
      <c r="C378" s="123"/>
      <c r="D378" s="124"/>
      <c r="E378" s="125"/>
      <c r="F378" s="126"/>
      <c r="G378" s="2"/>
      <c r="H378" s="146" t="str">
        <f>IF($R378="", "", IFERROR(INDEX('Time &amp; Efficiency'!$CJ$9:$CJ$1470, MATCH(CONCATENATE($R378, " - ", 'Time &amp; Efficiency'!CQ$8), 'Time &amp; Efficiency'!CS$9:CS$1470, 0)), $O$7))</f>
        <v/>
      </c>
      <c r="I378" s="147" t="str">
        <f>IF($R378="", "", IFERROR(INDEX('Time &amp; Efficiency'!$CJ$9:$CJ$1470, MATCH(CONCATENATE($R378, " - ", 'Time &amp; Efficiency'!CR$8), 'Time &amp; Efficiency'!CT$9:CT$1470, 0)), $O$7))</f>
        <v/>
      </c>
      <c r="J378" s="2"/>
      <c r="M378" s="17" t="str">
        <f t="shared" si="56"/>
        <v/>
      </c>
      <c r="O378" s="118" t="str">
        <f t="shared" si="57"/>
        <v/>
      </c>
      <c r="Q378" s="131" t="str">
        <f t="shared" si="58"/>
        <v/>
      </c>
      <c r="R378" s="134" t="str">
        <f t="shared" si="59"/>
        <v/>
      </c>
      <c r="T378" s="17">
        <v>368</v>
      </c>
      <c r="U378" s="131" t="str">
        <f t="shared" si="60"/>
        <v/>
      </c>
      <c r="W378" s="137" t="str">
        <f t="shared" si="61"/>
        <v/>
      </c>
      <c r="Y378" s="6" t="str">
        <f t="shared" si="62"/>
        <v/>
      </c>
      <c r="Z378" s="54" t="str">
        <f t="shared" si="62"/>
        <v/>
      </c>
      <c r="AA378" s="54" t="str">
        <f t="shared" si="63"/>
        <v/>
      </c>
      <c r="AB378" s="54" t="str">
        <f t="shared" si="54"/>
        <v/>
      </c>
      <c r="AC378" s="7" t="str">
        <f t="shared" si="55"/>
        <v/>
      </c>
    </row>
    <row r="379" spans="1:29" x14ac:dyDescent="0.25">
      <c r="A379" s="2"/>
      <c r="B379" s="13"/>
      <c r="C379" s="123"/>
      <c r="D379" s="124"/>
      <c r="E379" s="125"/>
      <c r="F379" s="126"/>
      <c r="G379" s="2"/>
      <c r="H379" s="146" t="str">
        <f>IF($R379="", "", IFERROR(INDEX('Time &amp; Efficiency'!$CJ$9:$CJ$1470, MATCH(CONCATENATE($R379, " - ", 'Time &amp; Efficiency'!CQ$8), 'Time &amp; Efficiency'!CS$9:CS$1470, 0)), $O$7))</f>
        <v/>
      </c>
      <c r="I379" s="147" t="str">
        <f>IF($R379="", "", IFERROR(INDEX('Time &amp; Efficiency'!$CJ$9:$CJ$1470, MATCH(CONCATENATE($R379, " - ", 'Time &amp; Efficiency'!CR$8), 'Time &amp; Efficiency'!CT$9:CT$1470, 0)), $O$7))</f>
        <v/>
      </c>
      <c r="J379" s="2"/>
      <c r="M379" s="17" t="str">
        <f t="shared" si="56"/>
        <v/>
      </c>
      <c r="O379" s="118" t="str">
        <f t="shared" si="57"/>
        <v/>
      </c>
      <c r="Q379" s="131" t="str">
        <f t="shared" si="58"/>
        <v/>
      </c>
      <c r="R379" s="134" t="str">
        <f t="shared" si="59"/>
        <v/>
      </c>
      <c r="T379" s="17">
        <v>369</v>
      </c>
      <c r="U379" s="131" t="str">
        <f t="shared" si="60"/>
        <v/>
      </c>
      <c r="W379" s="137" t="str">
        <f t="shared" si="61"/>
        <v/>
      </c>
      <c r="Y379" s="6" t="str">
        <f t="shared" si="62"/>
        <v/>
      </c>
      <c r="Z379" s="54" t="str">
        <f t="shared" si="62"/>
        <v/>
      </c>
      <c r="AA379" s="54" t="str">
        <f t="shared" si="63"/>
        <v/>
      </c>
      <c r="AB379" s="54" t="str">
        <f t="shared" si="54"/>
        <v/>
      </c>
      <c r="AC379" s="7" t="str">
        <f t="shared" si="55"/>
        <v/>
      </c>
    </row>
    <row r="380" spans="1:29" x14ac:dyDescent="0.25">
      <c r="A380" s="2"/>
      <c r="B380" s="13"/>
      <c r="C380" s="123"/>
      <c r="D380" s="124"/>
      <c r="E380" s="125"/>
      <c r="F380" s="126"/>
      <c r="G380" s="2"/>
      <c r="H380" s="146" t="str">
        <f>IF($R380="", "", IFERROR(INDEX('Time &amp; Efficiency'!$CJ$9:$CJ$1470, MATCH(CONCATENATE($R380, " - ", 'Time &amp; Efficiency'!CQ$8), 'Time &amp; Efficiency'!CS$9:CS$1470, 0)), $O$7))</f>
        <v/>
      </c>
      <c r="I380" s="147" t="str">
        <f>IF($R380="", "", IFERROR(INDEX('Time &amp; Efficiency'!$CJ$9:$CJ$1470, MATCH(CONCATENATE($R380, " - ", 'Time &amp; Efficiency'!CR$8), 'Time &amp; Efficiency'!CT$9:CT$1470, 0)), $O$7))</f>
        <v/>
      </c>
      <c r="J380" s="2"/>
      <c r="M380" s="17" t="str">
        <f t="shared" si="56"/>
        <v/>
      </c>
      <c r="O380" s="118" t="str">
        <f t="shared" si="57"/>
        <v/>
      </c>
      <c r="Q380" s="131" t="str">
        <f t="shared" si="58"/>
        <v/>
      </c>
      <c r="R380" s="134" t="str">
        <f t="shared" si="59"/>
        <v/>
      </c>
      <c r="T380" s="17">
        <v>370</v>
      </c>
      <c r="U380" s="131" t="str">
        <f t="shared" si="60"/>
        <v/>
      </c>
      <c r="W380" s="137" t="str">
        <f t="shared" si="61"/>
        <v/>
      </c>
      <c r="Y380" s="6" t="str">
        <f t="shared" si="62"/>
        <v/>
      </c>
      <c r="Z380" s="54" t="str">
        <f t="shared" si="62"/>
        <v/>
      </c>
      <c r="AA380" s="54" t="str">
        <f t="shared" si="63"/>
        <v/>
      </c>
      <c r="AB380" s="54" t="str">
        <f t="shared" si="54"/>
        <v/>
      </c>
      <c r="AC380" s="7" t="str">
        <f t="shared" si="55"/>
        <v/>
      </c>
    </row>
    <row r="381" spans="1:29" x14ac:dyDescent="0.25">
      <c r="A381" s="2"/>
      <c r="B381" s="13"/>
      <c r="C381" s="123"/>
      <c r="D381" s="124"/>
      <c r="E381" s="125"/>
      <c r="F381" s="126"/>
      <c r="G381" s="2"/>
      <c r="H381" s="146" t="str">
        <f>IF($R381="", "", IFERROR(INDEX('Time &amp; Efficiency'!$CJ$9:$CJ$1470, MATCH(CONCATENATE($R381, " - ", 'Time &amp; Efficiency'!CQ$8), 'Time &amp; Efficiency'!CS$9:CS$1470, 0)), $O$7))</f>
        <v/>
      </c>
      <c r="I381" s="147" t="str">
        <f>IF($R381="", "", IFERROR(INDEX('Time &amp; Efficiency'!$CJ$9:$CJ$1470, MATCH(CONCATENATE($R381, " - ", 'Time &amp; Efficiency'!CR$8), 'Time &amp; Efficiency'!CT$9:CT$1470, 0)), $O$7))</f>
        <v/>
      </c>
      <c r="J381" s="2"/>
      <c r="M381" s="17" t="str">
        <f t="shared" si="56"/>
        <v/>
      </c>
      <c r="O381" s="118" t="str">
        <f t="shared" si="57"/>
        <v/>
      </c>
      <c r="Q381" s="131" t="str">
        <f t="shared" si="58"/>
        <v/>
      </c>
      <c r="R381" s="134" t="str">
        <f t="shared" si="59"/>
        <v/>
      </c>
      <c r="T381" s="17">
        <v>371</v>
      </c>
      <c r="U381" s="131" t="str">
        <f t="shared" si="60"/>
        <v/>
      </c>
      <c r="W381" s="137" t="str">
        <f t="shared" si="61"/>
        <v/>
      </c>
      <c r="Y381" s="6" t="str">
        <f t="shared" si="62"/>
        <v/>
      </c>
      <c r="Z381" s="54" t="str">
        <f t="shared" si="62"/>
        <v/>
      </c>
      <c r="AA381" s="54" t="str">
        <f t="shared" si="63"/>
        <v/>
      </c>
      <c r="AB381" s="54" t="str">
        <f t="shared" si="54"/>
        <v/>
      </c>
      <c r="AC381" s="7" t="str">
        <f t="shared" si="55"/>
        <v/>
      </c>
    </row>
    <row r="382" spans="1:29" x14ac:dyDescent="0.25">
      <c r="A382" s="2"/>
      <c r="B382" s="13"/>
      <c r="C382" s="123"/>
      <c r="D382" s="124"/>
      <c r="E382" s="125"/>
      <c r="F382" s="126"/>
      <c r="G382" s="2"/>
      <c r="H382" s="146" t="str">
        <f>IF($R382="", "", IFERROR(INDEX('Time &amp; Efficiency'!$CJ$9:$CJ$1470, MATCH(CONCATENATE($R382, " - ", 'Time &amp; Efficiency'!CQ$8), 'Time &amp; Efficiency'!CS$9:CS$1470, 0)), $O$7))</f>
        <v/>
      </c>
      <c r="I382" s="147" t="str">
        <f>IF($R382="", "", IFERROR(INDEX('Time &amp; Efficiency'!$CJ$9:$CJ$1470, MATCH(CONCATENATE($R382, " - ", 'Time &amp; Efficiency'!CR$8), 'Time &amp; Efficiency'!CT$9:CT$1470, 0)), $O$7))</f>
        <v/>
      </c>
      <c r="J382" s="2"/>
      <c r="M382" s="17" t="str">
        <f t="shared" si="56"/>
        <v/>
      </c>
      <c r="O382" s="118" t="str">
        <f t="shared" si="57"/>
        <v/>
      </c>
      <c r="Q382" s="131" t="str">
        <f t="shared" si="58"/>
        <v/>
      </c>
      <c r="R382" s="134" t="str">
        <f t="shared" si="59"/>
        <v/>
      </c>
      <c r="T382" s="17">
        <v>372</v>
      </c>
      <c r="U382" s="131" t="str">
        <f t="shared" si="60"/>
        <v/>
      </c>
      <c r="W382" s="137" t="str">
        <f t="shared" si="61"/>
        <v/>
      </c>
      <c r="Y382" s="6" t="str">
        <f t="shared" si="62"/>
        <v/>
      </c>
      <c r="Z382" s="54" t="str">
        <f t="shared" si="62"/>
        <v/>
      </c>
      <c r="AA382" s="54" t="str">
        <f t="shared" si="63"/>
        <v/>
      </c>
      <c r="AB382" s="54" t="str">
        <f t="shared" si="54"/>
        <v/>
      </c>
      <c r="AC382" s="7" t="str">
        <f t="shared" si="55"/>
        <v/>
      </c>
    </row>
    <row r="383" spans="1:29" x14ac:dyDescent="0.25">
      <c r="A383" s="2"/>
      <c r="B383" s="13"/>
      <c r="C383" s="123"/>
      <c r="D383" s="124"/>
      <c r="E383" s="125"/>
      <c r="F383" s="126"/>
      <c r="G383" s="2"/>
      <c r="H383" s="146" t="str">
        <f>IF($R383="", "", IFERROR(INDEX('Time &amp; Efficiency'!$CJ$9:$CJ$1470, MATCH(CONCATENATE($R383, " - ", 'Time &amp; Efficiency'!CQ$8), 'Time &amp; Efficiency'!CS$9:CS$1470, 0)), $O$7))</f>
        <v/>
      </c>
      <c r="I383" s="147" t="str">
        <f>IF($R383="", "", IFERROR(INDEX('Time &amp; Efficiency'!$CJ$9:$CJ$1470, MATCH(CONCATENATE($R383, " - ", 'Time &amp; Efficiency'!CR$8), 'Time &amp; Efficiency'!CT$9:CT$1470, 0)), $O$7))</f>
        <v/>
      </c>
      <c r="J383" s="2"/>
      <c r="M383" s="17" t="str">
        <f t="shared" si="56"/>
        <v/>
      </c>
      <c r="O383" s="118" t="str">
        <f t="shared" si="57"/>
        <v/>
      </c>
      <c r="Q383" s="131" t="str">
        <f t="shared" si="58"/>
        <v/>
      </c>
      <c r="R383" s="134" t="str">
        <f t="shared" si="59"/>
        <v/>
      </c>
      <c r="T383" s="17">
        <v>373</v>
      </c>
      <c r="U383" s="131" t="str">
        <f t="shared" si="60"/>
        <v/>
      </c>
      <c r="W383" s="137" t="str">
        <f t="shared" si="61"/>
        <v/>
      </c>
      <c r="Y383" s="6" t="str">
        <f t="shared" si="62"/>
        <v/>
      </c>
      <c r="Z383" s="54" t="str">
        <f t="shared" si="62"/>
        <v/>
      </c>
      <c r="AA383" s="54" t="str">
        <f t="shared" si="63"/>
        <v/>
      </c>
      <c r="AB383" s="54" t="str">
        <f t="shared" si="54"/>
        <v/>
      </c>
      <c r="AC383" s="7" t="str">
        <f t="shared" si="55"/>
        <v/>
      </c>
    </row>
    <row r="384" spans="1:29" x14ac:dyDescent="0.25">
      <c r="A384" s="2"/>
      <c r="B384" s="13"/>
      <c r="C384" s="123"/>
      <c r="D384" s="124"/>
      <c r="E384" s="125"/>
      <c r="F384" s="126"/>
      <c r="G384" s="2"/>
      <c r="H384" s="146" t="str">
        <f>IF($R384="", "", IFERROR(INDEX('Time &amp; Efficiency'!$CJ$9:$CJ$1470, MATCH(CONCATENATE($R384, " - ", 'Time &amp; Efficiency'!CQ$8), 'Time &amp; Efficiency'!CS$9:CS$1470, 0)), $O$7))</f>
        <v/>
      </c>
      <c r="I384" s="147" t="str">
        <f>IF($R384="", "", IFERROR(INDEX('Time &amp; Efficiency'!$CJ$9:$CJ$1470, MATCH(CONCATENATE($R384, " - ", 'Time &amp; Efficiency'!CR$8), 'Time &amp; Efficiency'!CT$9:CT$1470, 0)), $O$7))</f>
        <v/>
      </c>
      <c r="J384" s="2"/>
      <c r="M384" s="17" t="str">
        <f t="shared" si="56"/>
        <v/>
      </c>
      <c r="O384" s="118" t="str">
        <f t="shared" si="57"/>
        <v/>
      </c>
      <c r="Q384" s="131" t="str">
        <f t="shared" si="58"/>
        <v/>
      </c>
      <c r="R384" s="134" t="str">
        <f t="shared" si="59"/>
        <v/>
      </c>
      <c r="T384" s="17">
        <v>374</v>
      </c>
      <c r="U384" s="131" t="str">
        <f t="shared" si="60"/>
        <v/>
      </c>
      <c r="W384" s="137" t="str">
        <f t="shared" si="61"/>
        <v/>
      </c>
      <c r="Y384" s="6" t="str">
        <f t="shared" si="62"/>
        <v/>
      </c>
      <c r="Z384" s="54" t="str">
        <f t="shared" si="62"/>
        <v/>
      </c>
      <c r="AA384" s="54" t="str">
        <f t="shared" si="63"/>
        <v/>
      </c>
      <c r="AB384" s="54" t="str">
        <f t="shared" si="54"/>
        <v/>
      </c>
      <c r="AC384" s="7" t="str">
        <f t="shared" si="55"/>
        <v/>
      </c>
    </row>
    <row r="385" spans="1:29" x14ac:dyDescent="0.25">
      <c r="A385" s="2"/>
      <c r="B385" s="13"/>
      <c r="C385" s="123"/>
      <c r="D385" s="124"/>
      <c r="E385" s="125"/>
      <c r="F385" s="126"/>
      <c r="G385" s="2"/>
      <c r="H385" s="146" t="str">
        <f>IF($R385="", "", IFERROR(INDEX('Time &amp; Efficiency'!$CJ$9:$CJ$1470, MATCH(CONCATENATE($R385, " - ", 'Time &amp; Efficiency'!CQ$8), 'Time &amp; Efficiency'!CS$9:CS$1470, 0)), $O$7))</f>
        <v/>
      </c>
      <c r="I385" s="147" t="str">
        <f>IF($R385="", "", IFERROR(INDEX('Time &amp; Efficiency'!$CJ$9:$CJ$1470, MATCH(CONCATENATE($R385, " - ", 'Time &amp; Efficiency'!CR$8), 'Time &amp; Efficiency'!CT$9:CT$1470, 0)), $O$7))</f>
        <v/>
      </c>
      <c r="J385" s="2"/>
      <c r="M385" s="17" t="str">
        <f t="shared" si="56"/>
        <v/>
      </c>
      <c r="O385" s="118" t="str">
        <f t="shared" si="57"/>
        <v/>
      </c>
      <c r="Q385" s="131" t="str">
        <f t="shared" si="58"/>
        <v/>
      </c>
      <c r="R385" s="134" t="str">
        <f t="shared" si="59"/>
        <v/>
      </c>
      <c r="T385" s="17">
        <v>375</v>
      </c>
      <c r="U385" s="131" t="str">
        <f t="shared" si="60"/>
        <v/>
      </c>
      <c r="W385" s="137" t="str">
        <f t="shared" si="61"/>
        <v/>
      </c>
      <c r="Y385" s="6" t="str">
        <f t="shared" si="62"/>
        <v/>
      </c>
      <c r="Z385" s="54" t="str">
        <f t="shared" si="62"/>
        <v/>
      </c>
      <c r="AA385" s="54" t="str">
        <f t="shared" si="63"/>
        <v/>
      </c>
      <c r="AB385" s="54" t="str">
        <f t="shared" si="54"/>
        <v/>
      </c>
      <c r="AC385" s="7" t="str">
        <f t="shared" si="55"/>
        <v/>
      </c>
    </row>
    <row r="386" spans="1:29" x14ac:dyDescent="0.25">
      <c r="A386" s="2"/>
      <c r="B386" s="13"/>
      <c r="C386" s="123"/>
      <c r="D386" s="124"/>
      <c r="E386" s="125"/>
      <c r="F386" s="126"/>
      <c r="G386" s="2"/>
      <c r="H386" s="146" t="str">
        <f>IF($R386="", "", IFERROR(INDEX('Time &amp; Efficiency'!$CJ$9:$CJ$1470, MATCH(CONCATENATE($R386, " - ", 'Time &amp; Efficiency'!CQ$8), 'Time &amp; Efficiency'!CS$9:CS$1470, 0)), $O$7))</f>
        <v/>
      </c>
      <c r="I386" s="147" t="str">
        <f>IF($R386="", "", IFERROR(INDEX('Time &amp; Efficiency'!$CJ$9:$CJ$1470, MATCH(CONCATENATE($R386, " - ", 'Time &amp; Efficiency'!CR$8), 'Time &amp; Efficiency'!CT$9:CT$1470, 0)), $O$7))</f>
        <v/>
      </c>
      <c r="J386" s="2"/>
      <c r="M386" s="17" t="str">
        <f t="shared" si="56"/>
        <v/>
      </c>
      <c r="O386" s="118" t="str">
        <f t="shared" si="57"/>
        <v/>
      </c>
      <c r="Q386" s="131" t="str">
        <f t="shared" si="58"/>
        <v/>
      </c>
      <c r="R386" s="134" t="str">
        <f t="shared" si="59"/>
        <v/>
      </c>
      <c r="T386" s="17">
        <v>376</v>
      </c>
      <c r="U386" s="131" t="str">
        <f t="shared" si="60"/>
        <v/>
      </c>
      <c r="W386" s="137" t="str">
        <f t="shared" si="61"/>
        <v/>
      </c>
      <c r="Y386" s="6" t="str">
        <f t="shared" si="62"/>
        <v/>
      </c>
      <c r="Z386" s="54" t="str">
        <f t="shared" si="62"/>
        <v/>
      </c>
      <c r="AA386" s="54" t="str">
        <f t="shared" si="63"/>
        <v/>
      </c>
      <c r="AB386" s="54" t="str">
        <f t="shared" si="54"/>
        <v/>
      </c>
      <c r="AC386" s="7" t="str">
        <f t="shared" si="55"/>
        <v/>
      </c>
    </row>
    <row r="387" spans="1:29" x14ac:dyDescent="0.25">
      <c r="A387" s="2"/>
      <c r="B387" s="13"/>
      <c r="C387" s="123"/>
      <c r="D387" s="124"/>
      <c r="E387" s="125"/>
      <c r="F387" s="126"/>
      <c r="G387" s="2"/>
      <c r="H387" s="146" t="str">
        <f>IF($R387="", "", IFERROR(INDEX('Time &amp; Efficiency'!$CJ$9:$CJ$1470, MATCH(CONCATENATE($R387, " - ", 'Time &amp; Efficiency'!CQ$8), 'Time &amp; Efficiency'!CS$9:CS$1470, 0)), $O$7))</f>
        <v/>
      </c>
      <c r="I387" s="147" t="str">
        <f>IF($R387="", "", IFERROR(INDEX('Time &amp; Efficiency'!$CJ$9:$CJ$1470, MATCH(CONCATENATE($R387, " - ", 'Time &amp; Efficiency'!CR$8), 'Time &amp; Efficiency'!CT$9:CT$1470, 0)), $O$7))</f>
        <v/>
      </c>
      <c r="J387" s="2"/>
      <c r="M387" s="17" t="str">
        <f t="shared" si="56"/>
        <v/>
      </c>
      <c r="O387" s="118" t="str">
        <f t="shared" si="57"/>
        <v/>
      </c>
      <c r="Q387" s="131" t="str">
        <f t="shared" si="58"/>
        <v/>
      </c>
      <c r="R387" s="134" t="str">
        <f t="shared" si="59"/>
        <v/>
      </c>
      <c r="T387" s="17">
        <v>377</v>
      </c>
      <c r="U387" s="131" t="str">
        <f t="shared" si="60"/>
        <v/>
      </c>
      <c r="W387" s="137" t="str">
        <f t="shared" si="61"/>
        <v/>
      </c>
      <c r="Y387" s="6" t="str">
        <f t="shared" si="62"/>
        <v/>
      </c>
      <c r="Z387" s="54" t="str">
        <f t="shared" si="62"/>
        <v/>
      </c>
      <c r="AA387" s="54" t="str">
        <f t="shared" si="63"/>
        <v/>
      </c>
      <c r="AB387" s="54" t="str">
        <f t="shared" si="54"/>
        <v/>
      </c>
      <c r="AC387" s="7" t="str">
        <f t="shared" si="55"/>
        <v/>
      </c>
    </row>
    <row r="388" spans="1:29" x14ac:dyDescent="0.25">
      <c r="A388" s="2"/>
      <c r="B388" s="13"/>
      <c r="C388" s="123"/>
      <c r="D388" s="124"/>
      <c r="E388" s="125"/>
      <c r="F388" s="126"/>
      <c r="G388" s="2"/>
      <c r="H388" s="146" t="str">
        <f>IF($R388="", "", IFERROR(INDEX('Time &amp; Efficiency'!$CJ$9:$CJ$1470, MATCH(CONCATENATE($R388, " - ", 'Time &amp; Efficiency'!CQ$8), 'Time &amp; Efficiency'!CS$9:CS$1470, 0)), $O$7))</f>
        <v/>
      </c>
      <c r="I388" s="147" t="str">
        <f>IF($R388="", "", IFERROR(INDEX('Time &amp; Efficiency'!$CJ$9:$CJ$1470, MATCH(CONCATENATE($R388, " - ", 'Time &amp; Efficiency'!CR$8), 'Time &amp; Efficiency'!CT$9:CT$1470, 0)), $O$7))</f>
        <v/>
      </c>
      <c r="J388" s="2"/>
      <c r="M388" s="17" t="str">
        <f t="shared" si="56"/>
        <v/>
      </c>
      <c r="O388" s="118" t="str">
        <f t="shared" si="57"/>
        <v/>
      </c>
      <c r="Q388" s="131" t="str">
        <f t="shared" si="58"/>
        <v/>
      </c>
      <c r="R388" s="134" t="str">
        <f t="shared" si="59"/>
        <v/>
      </c>
      <c r="T388" s="17">
        <v>378</v>
      </c>
      <c r="U388" s="131" t="str">
        <f t="shared" si="60"/>
        <v/>
      </c>
      <c r="W388" s="137" t="str">
        <f t="shared" si="61"/>
        <v/>
      </c>
      <c r="Y388" s="6" t="str">
        <f t="shared" si="62"/>
        <v/>
      </c>
      <c r="Z388" s="54" t="str">
        <f t="shared" si="62"/>
        <v/>
      </c>
      <c r="AA388" s="54" t="str">
        <f t="shared" si="63"/>
        <v/>
      </c>
      <c r="AB388" s="54" t="str">
        <f t="shared" si="54"/>
        <v/>
      </c>
      <c r="AC388" s="7" t="str">
        <f t="shared" si="55"/>
        <v/>
      </c>
    </row>
    <row r="389" spans="1:29" x14ac:dyDescent="0.25">
      <c r="A389" s="2"/>
      <c r="B389" s="13"/>
      <c r="C389" s="123"/>
      <c r="D389" s="124"/>
      <c r="E389" s="125"/>
      <c r="F389" s="126"/>
      <c r="G389" s="2"/>
      <c r="H389" s="146" t="str">
        <f>IF($R389="", "", IFERROR(INDEX('Time &amp; Efficiency'!$CJ$9:$CJ$1470, MATCH(CONCATENATE($R389, " - ", 'Time &amp; Efficiency'!CQ$8), 'Time &amp; Efficiency'!CS$9:CS$1470, 0)), $O$7))</f>
        <v/>
      </c>
      <c r="I389" s="147" t="str">
        <f>IF($R389="", "", IFERROR(INDEX('Time &amp; Efficiency'!$CJ$9:$CJ$1470, MATCH(CONCATENATE($R389, " - ", 'Time &amp; Efficiency'!CR$8), 'Time &amp; Efficiency'!CT$9:CT$1470, 0)), $O$7))</f>
        <v/>
      </c>
      <c r="J389" s="2"/>
      <c r="M389" s="17" t="str">
        <f t="shared" si="56"/>
        <v/>
      </c>
      <c r="O389" s="118" t="str">
        <f t="shared" si="57"/>
        <v/>
      </c>
      <c r="Q389" s="131" t="str">
        <f t="shared" si="58"/>
        <v/>
      </c>
      <c r="R389" s="134" t="str">
        <f t="shared" si="59"/>
        <v/>
      </c>
      <c r="T389" s="17">
        <v>379</v>
      </c>
      <c r="U389" s="131" t="str">
        <f t="shared" si="60"/>
        <v/>
      </c>
      <c r="W389" s="137" t="str">
        <f t="shared" si="61"/>
        <v/>
      </c>
      <c r="Y389" s="6" t="str">
        <f t="shared" si="62"/>
        <v/>
      </c>
      <c r="Z389" s="54" t="str">
        <f t="shared" si="62"/>
        <v/>
      </c>
      <c r="AA389" s="54" t="str">
        <f t="shared" si="63"/>
        <v/>
      </c>
      <c r="AB389" s="54" t="str">
        <f t="shared" si="54"/>
        <v/>
      </c>
      <c r="AC389" s="7" t="str">
        <f t="shared" si="55"/>
        <v/>
      </c>
    </row>
    <row r="390" spans="1:29" x14ac:dyDescent="0.25">
      <c r="A390" s="2"/>
      <c r="B390" s="13"/>
      <c r="C390" s="123"/>
      <c r="D390" s="124"/>
      <c r="E390" s="125"/>
      <c r="F390" s="126"/>
      <c r="G390" s="2"/>
      <c r="H390" s="146" t="str">
        <f>IF($R390="", "", IFERROR(INDEX('Time &amp; Efficiency'!$CJ$9:$CJ$1470, MATCH(CONCATENATE($R390, " - ", 'Time &amp; Efficiency'!CQ$8), 'Time &amp; Efficiency'!CS$9:CS$1470, 0)), $O$7))</f>
        <v/>
      </c>
      <c r="I390" s="147" t="str">
        <f>IF($R390="", "", IFERROR(INDEX('Time &amp; Efficiency'!$CJ$9:$CJ$1470, MATCH(CONCATENATE($R390, " - ", 'Time &amp; Efficiency'!CR$8), 'Time &amp; Efficiency'!CT$9:CT$1470, 0)), $O$7))</f>
        <v/>
      </c>
      <c r="J390" s="2"/>
      <c r="M390" s="17" t="str">
        <f t="shared" si="56"/>
        <v/>
      </c>
      <c r="O390" s="118" t="str">
        <f t="shared" si="57"/>
        <v/>
      </c>
      <c r="Q390" s="131" t="str">
        <f t="shared" si="58"/>
        <v/>
      </c>
      <c r="R390" s="134" t="str">
        <f t="shared" si="59"/>
        <v/>
      </c>
      <c r="T390" s="17">
        <v>380</v>
      </c>
      <c r="U390" s="131" t="str">
        <f t="shared" si="60"/>
        <v/>
      </c>
      <c r="W390" s="137" t="str">
        <f t="shared" si="61"/>
        <v/>
      </c>
      <c r="Y390" s="6" t="str">
        <f t="shared" si="62"/>
        <v/>
      </c>
      <c r="Z390" s="54" t="str">
        <f t="shared" si="62"/>
        <v/>
      </c>
      <c r="AA390" s="54" t="str">
        <f t="shared" si="63"/>
        <v/>
      </c>
      <c r="AB390" s="54" t="str">
        <f t="shared" si="54"/>
        <v/>
      </c>
      <c r="AC390" s="7" t="str">
        <f t="shared" si="55"/>
        <v/>
      </c>
    </row>
    <row r="391" spans="1:29" x14ac:dyDescent="0.25">
      <c r="A391" s="2"/>
      <c r="B391" s="13"/>
      <c r="C391" s="123"/>
      <c r="D391" s="124"/>
      <c r="E391" s="125"/>
      <c r="F391" s="126"/>
      <c r="G391" s="2"/>
      <c r="H391" s="146" t="str">
        <f>IF($R391="", "", IFERROR(INDEX('Time &amp; Efficiency'!$CJ$9:$CJ$1470, MATCH(CONCATENATE($R391, " - ", 'Time &amp; Efficiency'!CQ$8), 'Time &amp; Efficiency'!CS$9:CS$1470, 0)), $O$7))</f>
        <v/>
      </c>
      <c r="I391" s="147" t="str">
        <f>IF($R391="", "", IFERROR(INDEX('Time &amp; Efficiency'!$CJ$9:$CJ$1470, MATCH(CONCATENATE($R391, " - ", 'Time &amp; Efficiency'!CR$8), 'Time &amp; Efficiency'!CT$9:CT$1470, 0)), $O$7))</f>
        <v/>
      </c>
      <c r="J391" s="2"/>
      <c r="M391" s="17" t="str">
        <f t="shared" si="56"/>
        <v/>
      </c>
      <c r="O391" s="118" t="str">
        <f t="shared" si="57"/>
        <v/>
      </c>
      <c r="Q391" s="131" t="str">
        <f t="shared" si="58"/>
        <v/>
      </c>
      <c r="R391" s="134" t="str">
        <f t="shared" si="59"/>
        <v/>
      </c>
      <c r="T391" s="17">
        <v>381</v>
      </c>
      <c r="U391" s="131" t="str">
        <f t="shared" si="60"/>
        <v/>
      </c>
      <c r="W391" s="137" t="str">
        <f t="shared" si="61"/>
        <v/>
      </c>
      <c r="Y391" s="6" t="str">
        <f t="shared" si="62"/>
        <v/>
      </c>
      <c r="Z391" s="54" t="str">
        <f t="shared" si="62"/>
        <v/>
      </c>
      <c r="AA391" s="54" t="str">
        <f t="shared" si="63"/>
        <v/>
      </c>
      <c r="AB391" s="54" t="str">
        <f t="shared" si="54"/>
        <v/>
      </c>
      <c r="AC391" s="7" t="str">
        <f t="shared" si="55"/>
        <v/>
      </c>
    </row>
    <row r="392" spans="1:29" x14ac:dyDescent="0.25">
      <c r="A392" s="2"/>
      <c r="B392" s="13"/>
      <c r="C392" s="123"/>
      <c r="D392" s="124"/>
      <c r="E392" s="125"/>
      <c r="F392" s="126"/>
      <c r="G392" s="2"/>
      <c r="H392" s="146" t="str">
        <f>IF($R392="", "", IFERROR(INDEX('Time &amp; Efficiency'!$CJ$9:$CJ$1470, MATCH(CONCATENATE($R392, " - ", 'Time &amp; Efficiency'!CQ$8), 'Time &amp; Efficiency'!CS$9:CS$1470, 0)), $O$7))</f>
        <v/>
      </c>
      <c r="I392" s="147" t="str">
        <f>IF($R392="", "", IFERROR(INDEX('Time &amp; Efficiency'!$CJ$9:$CJ$1470, MATCH(CONCATENATE($R392, " - ", 'Time &amp; Efficiency'!CR$8), 'Time &amp; Efficiency'!CT$9:CT$1470, 0)), $O$7))</f>
        <v/>
      </c>
      <c r="J392" s="2"/>
      <c r="M392" s="17" t="str">
        <f t="shared" si="56"/>
        <v/>
      </c>
      <c r="O392" s="118" t="str">
        <f t="shared" si="57"/>
        <v/>
      </c>
      <c r="Q392" s="131" t="str">
        <f t="shared" si="58"/>
        <v/>
      </c>
      <c r="R392" s="134" t="str">
        <f t="shared" si="59"/>
        <v/>
      </c>
      <c r="T392" s="17">
        <v>382</v>
      </c>
      <c r="U392" s="131" t="str">
        <f t="shared" si="60"/>
        <v/>
      </c>
      <c r="W392" s="137" t="str">
        <f t="shared" si="61"/>
        <v/>
      </c>
      <c r="Y392" s="6" t="str">
        <f t="shared" si="62"/>
        <v/>
      </c>
      <c r="Z392" s="54" t="str">
        <f t="shared" si="62"/>
        <v/>
      </c>
      <c r="AA392" s="54" t="str">
        <f t="shared" si="63"/>
        <v/>
      </c>
      <c r="AB392" s="54" t="str">
        <f t="shared" si="54"/>
        <v/>
      </c>
      <c r="AC392" s="7" t="str">
        <f t="shared" si="55"/>
        <v/>
      </c>
    </row>
    <row r="393" spans="1:29" x14ac:dyDescent="0.25">
      <c r="A393" s="2"/>
      <c r="B393" s="13"/>
      <c r="C393" s="123"/>
      <c r="D393" s="124"/>
      <c r="E393" s="125"/>
      <c r="F393" s="126"/>
      <c r="G393" s="2"/>
      <c r="H393" s="146" t="str">
        <f>IF($R393="", "", IFERROR(INDEX('Time &amp; Efficiency'!$CJ$9:$CJ$1470, MATCH(CONCATENATE($R393, " - ", 'Time &amp; Efficiency'!CQ$8), 'Time &amp; Efficiency'!CS$9:CS$1470, 0)), $O$7))</f>
        <v/>
      </c>
      <c r="I393" s="147" t="str">
        <f>IF($R393="", "", IFERROR(INDEX('Time &amp; Efficiency'!$CJ$9:$CJ$1470, MATCH(CONCATENATE($R393, " - ", 'Time &amp; Efficiency'!CR$8), 'Time &amp; Efficiency'!CT$9:CT$1470, 0)), $O$7))</f>
        <v/>
      </c>
      <c r="J393" s="2"/>
      <c r="M393" s="17" t="str">
        <f t="shared" si="56"/>
        <v/>
      </c>
      <c r="O393" s="118" t="str">
        <f t="shared" si="57"/>
        <v/>
      </c>
      <c r="Q393" s="131" t="str">
        <f t="shared" si="58"/>
        <v/>
      </c>
      <c r="R393" s="134" t="str">
        <f t="shared" si="59"/>
        <v/>
      </c>
      <c r="T393" s="17">
        <v>383</v>
      </c>
      <c r="U393" s="131" t="str">
        <f t="shared" si="60"/>
        <v/>
      </c>
      <c r="W393" s="137" t="str">
        <f t="shared" si="61"/>
        <v/>
      </c>
      <c r="Y393" s="6" t="str">
        <f t="shared" si="62"/>
        <v/>
      </c>
      <c r="Z393" s="54" t="str">
        <f t="shared" si="62"/>
        <v/>
      </c>
      <c r="AA393" s="54" t="str">
        <f t="shared" si="63"/>
        <v/>
      </c>
      <c r="AB393" s="54" t="str">
        <f t="shared" si="54"/>
        <v/>
      </c>
      <c r="AC393" s="7" t="str">
        <f t="shared" si="55"/>
        <v/>
      </c>
    </row>
    <row r="394" spans="1:29" x14ac:dyDescent="0.25">
      <c r="A394" s="2"/>
      <c r="B394" s="13"/>
      <c r="C394" s="123"/>
      <c r="D394" s="124"/>
      <c r="E394" s="125"/>
      <c r="F394" s="126"/>
      <c r="G394" s="2"/>
      <c r="H394" s="146" t="str">
        <f>IF($R394="", "", IFERROR(INDEX('Time &amp; Efficiency'!$CJ$9:$CJ$1470, MATCH(CONCATENATE($R394, " - ", 'Time &amp; Efficiency'!CQ$8), 'Time &amp; Efficiency'!CS$9:CS$1470, 0)), $O$7))</f>
        <v/>
      </c>
      <c r="I394" s="147" t="str">
        <f>IF($R394="", "", IFERROR(INDEX('Time &amp; Efficiency'!$CJ$9:$CJ$1470, MATCH(CONCATENATE($R394, " - ", 'Time &amp; Efficiency'!CR$8), 'Time &amp; Efficiency'!CT$9:CT$1470, 0)), $O$7))</f>
        <v/>
      </c>
      <c r="J394" s="2"/>
      <c r="M394" s="17" t="str">
        <f t="shared" si="56"/>
        <v/>
      </c>
      <c r="O394" s="118" t="str">
        <f t="shared" si="57"/>
        <v/>
      </c>
      <c r="Q394" s="131" t="str">
        <f t="shared" si="58"/>
        <v/>
      </c>
      <c r="R394" s="134" t="str">
        <f t="shared" si="59"/>
        <v/>
      </c>
      <c r="T394" s="17">
        <v>384</v>
      </c>
      <c r="U394" s="131" t="str">
        <f t="shared" si="60"/>
        <v/>
      </c>
      <c r="W394" s="137" t="str">
        <f t="shared" si="61"/>
        <v/>
      </c>
      <c r="Y394" s="6" t="str">
        <f t="shared" si="62"/>
        <v/>
      </c>
      <c r="Z394" s="54" t="str">
        <f t="shared" si="62"/>
        <v/>
      </c>
      <c r="AA394" s="54" t="str">
        <f t="shared" si="63"/>
        <v/>
      </c>
      <c r="AB394" s="54" t="str">
        <f t="shared" si="54"/>
        <v/>
      </c>
      <c r="AC394" s="7" t="str">
        <f t="shared" si="55"/>
        <v/>
      </c>
    </row>
    <row r="395" spans="1:29" x14ac:dyDescent="0.25">
      <c r="A395" s="2"/>
      <c r="B395" s="13"/>
      <c r="C395" s="123"/>
      <c r="D395" s="124"/>
      <c r="E395" s="125"/>
      <c r="F395" s="126"/>
      <c r="G395" s="2"/>
      <c r="H395" s="146" t="str">
        <f>IF($R395="", "", IFERROR(INDEX('Time &amp; Efficiency'!$CJ$9:$CJ$1470, MATCH(CONCATENATE($R395, " - ", 'Time &amp; Efficiency'!CQ$8), 'Time &amp; Efficiency'!CS$9:CS$1470, 0)), $O$7))</f>
        <v/>
      </c>
      <c r="I395" s="147" t="str">
        <f>IF($R395="", "", IFERROR(INDEX('Time &amp; Efficiency'!$CJ$9:$CJ$1470, MATCH(CONCATENATE($R395, " - ", 'Time &amp; Efficiency'!CR$8), 'Time &amp; Efficiency'!CT$9:CT$1470, 0)), $O$7))</f>
        <v/>
      </c>
      <c r="J395" s="2"/>
      <c r="M395" s="17" t="str">
        <f t="shared" si="56"/>
        <v/>
      </c>
      <c r="O395" s="118" t="str">
        <f t="shared" si="57"/>
        <v/>
      </c>
      <c r="Q395" s="131" t="str">
        <f t="shared" si="58"/>
        <v/>
      </c>
      <c r="R395" s="134" t="str">
        <f t="shared" si="59"/>
        <v/>
      </c>
      <c r="T395" s="17">
        <v>385</v>
      </c>
      <c r="U395" s="131" t="str">
        <f t="shared" si="60"/>
        <v/>
      </c>
      <c r="W395" s="137" t="str">
        <f t="shared" si="61"/>
        <v/>
      </c>
      <c r="Y395" s="6" t="str">
        <f t="shared" si="62"/>
        <v/>
      </c>
      <c r="Z395" s="54" t="str">
        <f t="shared" si="62"/>
        <v/>
      </c>
      <c r="AA395" s="54" t="str">
        <f t="shared" si="63"/>
        <v/>
      </c>
      <c r="AB395" s="54" t="str">
        <f t="shared" ref="AB395:AB458" si="64">IF($M395="", "", IF(E395="", $W$8, IF(ISNUMBER(E395)=FALSE, $W$7, "")))</f>
        <v/>
      </c>
      <c r="AC395" s="7" t="str">
        <f t="shared" ref="AC395:AC458" si="65">IF($M395="", "", IF(F395="", $W$8, IF(ISNUMBER(F395)=FALSE, $W$7, "")))</f>
        <v/>
      </c>
    </row>
    <row r="396" spans="1:29" x14ac:dyDescent="0.25">
      <c r="A396" s="2"/>
      <c r="B396" s="13"/>
      <c r="C396" s="123"/>
      <c r="D396" s="124"/>
      <c r="E396" s="125"/>
      <c r="F396" s="126"/>
      <c r="G396" s="2"/>
      <c r="H396" s="146" t="str">
        <f>IF($R396="", "", IFERROR(INDEX('Time &amp; Efficiency'!$CJ$9:$CJ$1470, MATCH(CONCATENATE($R396, " - ", 'Time &amp; Efficiency'!CQ$8), 'Time &amp; Efficiency'!CS$9:CS$1470, 0)), $O$7))</f>
        <v/>
      </c>
      <c r="I396" s="147" t="str">
        <f>IF($R396="", "", IFERROR(INDEX('Time &amp; Efficiency'!$CJ$9:$CJ$1470, MATCH(CONCATENATE($R396, " - ", 'Time &amp; Efficiency'!CR$8), 'Time &amp; Efficiency'!CT$9:CT$1470, 0)), $O$7))</f>
        <v/>
      </c>
      <c r="J396" s="2"/>
      <c r="M396" s="17" t="str">
        <f t="shared" ref="M396:M459" si="66">IF(COUNTIF($B396:$F396, "")=5, "", "X")</f>
        <v/>
      </c>
      <c r="O396" s="118" t="str">
        <f t="shared" ref="O396:O459" si="67">IF($M396="", "", IFERROR((D396*(1-$E396))/24, ""))</f>
        <v/>
      </c>
      <c r="Q396" s="131" t="str">
        <f t="shared" ref="Q396:Q459" si="68">IF($M396="", "", IF($E396=1, "", $F396))</f>
        <v/>
      </c>
      <c r="R396" s="134" t="str">
        <f t="shared" ref="R396:R459" si="69">IF($Q396="", "", COUNTIF($Q$11:$Q$510, "&lt;"&amp;$Q396)+1)</f>
        <v/>
      </c>
      <c r="T396" s="17">
        <v>386</v>
      </c>
      <c r="U396" s="131" t="str">
        <f t="shared" ref="U396:U459" si="70">IFERROR(INDEX($Q$11:$Q$510, MATCH($T396, $R$11:$R$510, 0)), "")</f>
        <v/>
      </c>
      <c r="W396" s="137" t="str">
        <f t="shared" ref="W396:W459" si="71">IFERROR(INDEX($O$11:$O$510, MATCH($T396, $R$11:$R$510, 0)), "")</f>
        <v/>
      </c>
      <c r="Y396" s="6" t="str">
        <f t="shared" ref="Y396:Z459" si="72">IF($M396="", "", IF(B396="", $W$8, IF(COUNTIF(B$11:B$510, B396)&gt;1, $W$7, "")))</f>
        <v/>
      </c>
      <c r="Z396" s="54" t="str">
        <f t="shared" si="72"/>
        <v/>
      </c>
      <c r="AA396" s="54" t="str">
        <f t="shared" ref="AA396:AA459" si="73">IF($M396="", "", IF(D396="", $W$8, IF(ISNUMBER(D396)=FALSE, $W$7, "")))</f>
        <v/>
      </c>
      <c r="AB396" s="54" t="str">
        <f t="shared" si="64"/>
        <v/>
      </c>
      <c r="AC396" s="7" t="str">
        <f t="shared" si="65"/>
        <v/>
      </c>
    </row>
    <row r="397" spans="1:29" x14ac:dyDescent="0.25">
      <c r="A397" s="2"/>
      <c r="B397" s="13"/>
      <c r="C397" s="123"/>
      <c r="D397" s="124"/>
      <c r="E397" s="125"/>
      <c r="F397" s="126"/>
      <c r="G397" s="2"/>
      <c r="H397" s="146" t="str">
        <f>IF($R397="", "", IFERROR(INDEX('Time &amp; Efficiency'!$CJ$9:$CJ$1470, MATCH(CONCATENATE($R397, " - ", 'Time &amp; Efficiency'!CQ$8), 'Time &amp; Efficiency'!CS$9:CS$1470, 0)), $O$7))</f>
        <v/>
      </c>
      <c r="I397" s="147" t="str">
        <f>IF($R397="", "", IFERROR(INDEX('Time &amp; Efficiency'!$CJ$9:$CJ$1470, MATCH(CONCATENATE($R397, " - ", 'Time &amp; Efficiency'!CR$8), 'Time &amp; Efficiency'!CT$9:CT$1470, 0)), $O$7))</f>
        <v/>
      </c>
      <c r="J397" s="2"/>
      <c r="M397" s="17" t="str">
        <f t="shared" si="66"/>
        <v/>
      </c>
      <c r="O397" s="118" t="str">
        <f t="shared" si="67"/>
        <v/>
      </c>
      <c r="Q397" s="131" t="str">
        <f t="shared" si="68"/>
        <v/>
      </c>
      <c r="R397" s="134" t="str">
        <f t="shared" si="69"/>
        <v/>
      </c>
      <c r="T397" s="17">
        <v>387</v>
      </c>
      <c r="U397" s="131" t="str">
        <f t="shared" si="70"/>
        <v/>
      </c>
      <c r="W397" s="137" t="str">
        <f t="shared" si="71"/>
        <v/>
      </c>
      <c r="Y397" s="6" t="str">
        <f t="shared" si="72"/>
        <v/>
      </c>
      <c r="Z397" s="54" t="str">
        <f t="shared" si="72"/>
        <v/>
      </c>
      <c r="AA397" s="54" t="str">
        <f t="shared" si="73"/>
        <v/>
      </c>
      <c r="AB397" s="54" t="str">
        <f t="shared" si="64"/>
        <v/>
      </c>
      <c r="AC397" s="7" t="str">
        <f t="shared" si="65"/>
        <v/>
      </c>
    </row>
    <row r="398" spans="1:29" x14ac:dyDescent="0.25">
      <c r="A398" s="2"/>
      <c r="B398" s="13"/>
      <c r="C398" s="123"/>
      <c r="D398" s="124"/>
      <c r="E398" s="125"/>
      <c r="F398" s="126"/>
      <c r="G398" s="2"/>
      <c r="H398" s="146" t="str">
        <f>IF($R398="", "", IFERROR(INDEX('Time &amp; Efficiency'!$CJ$9:$CJ$1470, MATCH(CONCATENATE($R398, " - ", 'Time &amp; Efficiency'!CQ$8), 'Time &amp; Efficiency'!CS$9:CS$1470, 0)), $O$7))</f>
        <v/>
      </c>
      <c r="I398" s="147" t="str">
        <f>IF($R398="", "", IFERROR(INDEX('Time &amp; Efficiency'!$CJ$9:$CJ$1470, MATCH(CONCATENATE($R398, " - ", 'Time &amp; Efficiency'!CR$8), 'Time &amp; Efficiency'!CT$9:CT$1470, 0)), $O$7))</f>
        <v/>
      </c>
      <c r="J398" s="2"/>
      <c r="M398" s="17" t="str">
        <f t="shared" si="66"/>
        <v/>
      </c>
      <c r="O398" s="118" t="str">
        <f t="shared" si="67"/>
        <v/>
      </c>
      <c r="Q398" s="131" t="str">
        <f t="shared" si="68"/>
        <v/>
      </c>
      <c r="R398" s="134" t="str">
        <f t="shared" si="69"/>
        <v/>
      </c>
      <c r="T398" s="17">
        <v>388</v>
      </c>
      <c r="U398" s="131" t="str">
        <f t="shared" si="70"/>
        <v/>
      </c>
      <c r="W398" s="137" t="str">
        <f t="shared" si="71"/>
        <v/>
      </c>
      <c r="Y398" s="6" t="str">
        <f t="shared" si="72"/>
        <v/>
      </c>
      <c r="Z398" s="54" t="str">
        <f t="shared" si="72"/>
        <v/>
      </c>
      <c r="AA398" s="54" t="str">
        <f t="shared" si="73"/>
        <v/>
      </c>
      <c r="AB398" s="54" t="str">
        <f t="shared" si="64"/>
        <v/>
      </c>
      <c r="AC398" s="7" t="str">
        <f t="shared" si="65"/>
        <v/>
      </c>
    </row>
    <row r="399" spans="1:29" x14ac:dyDescent="0.25">
      <c r="A399" s="2"/>
      <c r="B399" s="13"/>
      <c r="C399" s="123"/>
      <c r="D399" s="124"/>
      <c r="E399" s="125"/>
      <c r="F399" s="126"/>
      <c r="G399" s="2"/>
      <c r="H399" s="146" t="str">
        <f>IF($R399="", "", IFERROR(INDEX('Time &amp; Efficiency'!$CJ$9:$CJ$1470, MATCH(CONCATENATE($R399, " - ", 'Time &amp; Efficiency'!CQ$8), 'Time &amp; Efficiency'!CS$9:CS$1470, 0)), $O$7))</f>
        <v/>
      </c>
      <c r="I399" s="147" t="str">
        <f>IF($R399="", "", IFERROR(INDEX('Time &amp; Efficiency'!$CJ$9:$CJ$1470, MATCH(CONCATENATE($R399, " - ", 'Time &amp; Efficiency'!CR$8), 'Time &amp; Efficiency'!CT$9:CT$1470, 0)), $O$7))</f>
        <v/>
      </c>
      <c r="J399" s="2"/>
      <c r="M399" s="17" t="str">
        <f t="shared" si="66"/>
        <v/>
      </c>
      <c r="O399" s="118" t="str">
        <f t="shared" si="67"/>
        <v/>
      </c>
      <c r="Q399" s="131" t="str">
        <f t="shared" si="68"/>
        <v/>
      </c>
      <c r="R399" s="134" t="str">
        <f t="shared" si="69"/>
        <v/>
      </c>
      <c r="T399" s="17">
        <v>389</v>
      </c>
      <c r="U399" s="131" t="str">
        <f t="shared" si="70"/>
        <v/>
      </c>
      <c r="W399" s="137" t="str">
        <f t="shared" si="71"/>
        <v/>
      </c>
      <c r="Y399" s="6" t="str">
        <f t="shared" si="72"/>
        <v/>
      </c>
      <c r="Z399" s="54" t="str">
        <f t="shared" si="72"/>
        <v/>
      </c>
      <c r="AA399" s="54" t="str">
        <f t="shared" si="73"/>
        <v/>
      </c>
      <c r="AB399" s="54" t="str">
        <f t="shared" si="64"/>
        <v/>
      </c>
      <c r="AC399" s="7" t="str">
        <f t="shared" si="65"/>
        <v/>
      </c>
    </row>
    <row r="400" spans="1:29" x14ac:dyDescent="0.25">
      <c r="A400" s="2"/>
      <c r="B400" s="13"/>
      <c r="C400" s="123"/>
      <c r="D400" s="124"/>
      <c r="E400" s="125"/>
      <c r="F400" s="126"/>
      <c r="G400" s="2"/>
      <c r="H400" s="146" t="str">
        <f>IF($R400="", "", IFERROR(INDEX('Time &amp; Efficiency'!$CJ$9:$CJ$1470, MATCH(CONCATENATE($R400, " - ", 'Time &amp; Efficiency'!CQ$8), 'Time &amp; Efficiency'!CS$9:CS$1470, 0)), $O$7))</f>
        <v/>
      </c>
      <c r="I400" s="147" t="str">
        <f>IF($R400="", "", IFERROR(INDEX('Time &amp; Efficiency'!$CJ$9:$CJ$1470, MATCH(CONCATENATE($R400, " - ", 'Time &amp; Efficiency'!CR$8), 'Time &amp; Efficiency'!CT$9:CT$1470, 0)), $O$7))</f>
        <v/>
      </c>
      <c r="J400" s="2"/>
      <c r="M400" s="17" t="str">
        <f t="shared" si="66"/>
        <v/>
      </c>
      <c r="O400" s="118" t="str">
        <f t="shared" si="67"/>
        <v/>
      </c>
      <c r="Q400" s="131" t="str">
        <f t="shared" si="68"/>
        <v/>
      </c>
      <c r="R400" s="134" t="str">
        <f t="shared" si="69"/>
        <v/>
      </c>
      <c r="T400" s="17">
        <v>390</v>
      </c>
      <c r="U400" s="131" t="str">
        <f t="shared" si="70"/>
        <v/>
      </c>
      <c r="W400" s="137" t="str">
        <f t="shared" si="71"/>
        <v/>
      </c>
      <c r="Y400" s="6" t="str">
        <f t="shared" si="72"/>
        <v/>
      </c>
      <c r="Z400" s="54" t="str">
        <f t="shared" si="72"/>
        <v/>
      </c>
      <c r="AA400" s="54" t="str">
        <f t="shared" si="73"/>
        <v/>
      </c>
      <c r="AB400" s="54" t="str">
        <f t="shared" si="64"/>
        <v/>
      </c>
      <c r="AC400" s="7" t="str">
        <f t="shared" si="65"/>
        <v/>
      </c>
    </row>
    <row r="401" spans="1:29" x14ac:dyDescent="0.25">
      <c r="A401" s="2"/>
      <c r="B401" s="13"/>
      <c r="C401" s="123"/>
      <c r="D401" s="124"/>
      <c r="E401" s="125"/>
      <c r="F401" s="126"/>
      <c r="G401" s="2"/>
      <c r="H401" s="146" t="str">
        <f>IF($R401="", "", IFERROR(INDEX('Time &amp; Efficiency'!$CJ$9:$CJ$1470, MATCH(CONCATENATE($R401, " - ", 'Time &amp; Efficiency'!CQ$8), 'Time &amp; Efficiency'!CS$9:CS$1470, 0)), $O$7))</f>
        <v/>
      </c>
      <c r="I401" s="147" t="str">
        <f>IF($R401="", "", IFERROR(INDEX('Time &amp; Efficiency'!$CJ$9:$CJ$1470, MATCH(CONCATENATE($R401, " - ", 'Time &amp; Efficiency'!CR$8), 'Time &amp; Efficiency'!CT$9:CT$1470, 0)), $O$7))</f>
        <v/>
      </c>
      <c r="J401" s="2"/>
      <c r="M401" s="17" t="str">
        <f t="shared" si="66"/>
        <v/>
      </c>
      <c r="O401" s="118" t="str">
        <f t="shared" si="67"/>
        <v/>
      </c>
      <c r="Q401" s="131" t="str">
        <f t="shared" si="68"/>
        <v/>
      </c>
      <c r="R401" s="134" t="str">
        <f t="shared" si="69"/>
        <v/>
      </c>
      <c r="T401" s="17">
        <v>391</v>
      </c>
      <c r="U401" s="131" t="str">
        <f t="shared" si="70"/>
        <v/>
      </c>
      <c r="W401" s="137" t="str">
        <f t="shared" si="71"/>
        <v/>
      </c>
      <c r="Y401" s="6" t="str">
        <f t="shared" si="72"/>
        <v/>
      </c>
      <c r="Z401" s="54" t="str">
        <f t="shared" si="72"/>
        <v/>
      </c>
      <c r="AA401" s="54" t="str">
        <f t="shared" si="73"/>
        <v/>
      </c>
      <c r="AB401" s="54" t="str">
        <f t="shared" si="64"/>
        <v/>
      </c>
      <c r="AC401" s="7" t="str">
        <f t="shared" si="65"/>
        <v/>
      </c>
    </row>
    <row r="402" spans="1:29" x14ac:dyDescent="0.25">
      <c r="A402" s="2"/>
      <c r="B402" s="13"/>
      <c r="C402" s="123"/>
      <c r="D402" s="124"/>
      <c r="E402" s="125"/>
      <c r="F402" s="126"/>
      <c r="G402" s="2"/>
      <c r="H402" s="146" t="str">
        <f>IF($R402="", "", IFERROR(INDEX('Time &amp; Efficiency'!$CJ$9:$CJ$1470, MATCH(CONCATENATE($R402, " - ", 'Time &amp; Efficiency'!CQ$8), 'Time &amp; Efficiency'!CS$9:CS$1470, 0)), $O$7))</f>
        <v/>
      </c>
      <c r="I402" s="147" t="str">
        <f>IF($R402="", "", IFERROR(INDEX('Time &amp; Efficiency'!$CJ$9:$CJ$1470, MATCH(CONCATENATE($R402, " - ", 'Time &amp; Efficiency'!CR$8), 'Time &amp; Efficiency'!CT$9:CT$1470, 0)), $O$7))</f>
        <v/>
      </c>
      <c r="J402" s="2"/>
      <c r="M402" s="17" t="str">
        <f t="shared" si="66"/>
        <v/>
      </c>
      <c r="O402" s="118" t="str">
        <f t="shared" si="67"/>
        <v/>
      </c>
      <c r="Q402" s="131" t="str">
        <f t="shared" si="68"/>
        <v/>
      </c>
      <c r="R402" s="134" t="str">
        <f t="shared" si="69"/>
        <v/>
      </c>
      <c r="T402" s="17">
        <v>392</v>
      </c>
      <c r="U402" s="131" t="str">
        <f t="shared" si="70"/>
        <v/>
      </c>
      <c r="W402" s="137" t="str">
        <f t="shared" si="71"/>
        <v/>
      </c>
      <c r="Y402" s="6" t="str">
        <f t="shared" si="72"/>
        <v/>
      </c>
      <c r="Z402" s="54" t="str">
        <f t="shared" si="72"/>
        <v/>
      </c>
      <c r="AA402" s="54" t="str">
        <f t="shared" si="73"/>
        <v/>
      </c>
      <c r="AB402" s="54" t="str">
        <f t="shared" si="64"/>
        <v/>
      </c>
      <c r="AC402" s="7" t="str">
        <f t="shared" si="65"/>
        <v/>
      </c>
    </row>
    <row r="403" spans="1:29" x14ac:dyDescent="0.25">
      <c r="A403" s="2"/>
      <c r="B403" s="13"/>
      <c r="C403" s="123"/>
      <c r="D403" s="124"/>
      <c r="E403" s="125"/>
      <c r="F403" s="126"/>
      <c r="G403" s="2"/>
      <c r="H403" s="146" t="str">
        <f>IF($R403="", "", IFERROR(INDEX('Time &amp; Efficiency'!$CJ$9:$CJ$1470, MATCH(CONCATENATE($R403, " - ", 'Time &amp; Efficiency'!CQ$8), 'Time &amp; Efficiency'!CS$9:CS$1470, 0)), $O$7))</f>
        <v/>
      </c>
      <c r="I403" s="147" t="str">
        <f>IF($R403="", "", IFERROR(INDEX('Time &amp; Efficiency'!$CJ$9:$CJ$1470, MATCH(CONCATENATE($R403, " - ", 'Time &amp; Efficiency'!CR$8), 'Time &amp; Efficiency'!CT$9:CT$1470, 0)), $O$7))</f>
        <v/>
      </c>
      <c r="J403" s="2"/>
      <c r="M403" s="17" t="str">
        <f t="shared" si="66"/>
        <v/>
      </c>
      <c r="O403" s="118" t="str">
        <f t="shared" si="67"/>
        <v/>
      </c>
      <c r="Q403" s="131" t="str">
        <f t="shared" si="68"/>
        <v/>
      </c>
      <c r="R403" s="134" t="str">
        <f t="shared" si="69"/>
        <v/>
      </c>
      <c r="T403" s="17">
        <v>393</v>
      </c>
      <c r="U403" s="131" t="str">
        <f t="shared" si="70"/>
        <v/>
      </c>
      <c r="W403" s="137" t="str">
        <f t="shared" si="71"/>
        <v/>
      </c>
      <c r="Y403" s="6" t="str">
        <f t="shared" si="72"/>
        <v/>
      </c>
      <c r="Z403" s="54" t="str">
        <f t="shared" si="72"/>
        <v/>
      </c>
      <c r="AA403" s="54" t="str">
        <f t="shared" si="73"/>
        <v/>
      </c>
      <c r="AB403" s="54" t="str">
        <f t="shared" si="64"/>
        <v/>
      </c>
      <c r="AC403" s="7" t="str">
        <f t="shared" si="65"/>
        <v/>
      </c>
    </row>
    <row r="404" spans="1:29" x14ac:dyDescent="0.25">
      <c r="A404" s="2"/>
      <c r="B404" s="13"/>
      <c r="C404" s="123"/>
      <c r="D404" s="124"/>
      <c r="E404" s="125"/>
      <c r="F404" s="126"/>
      <c r="G404" s="2"/>
      <c r="H404" s="146" t="str">
        <f>IF($R404="", "", IFERROR(INDEX('Time &amp; Efficiency'!$CJ$9:$CJ$1470, MATCH(CONCATENATE($R404, " - ", 'Time &amp; Efficiency'!CQ$8), 'Time &amp; Efficiency'!CS$9:CS$1470, 0)), $O$7))</f>
        <v/>
      </c>
      <c r="I404" s="147" t="str">
        <f>IF($R404="", "", IFERROR(INDEX('Time &amp; Efficiency'!$CJ$9:$CJ$1470, MATCH(CONCATENATE($R404, " - ", 'Time &amp; Efficiency'!CR$8), 'Time &amp; Efficiency'!CT$9:CT$1470, 0)), $O$7))</f>
        <v/>
      </c>
      <c r="J404" s="2"/>
      <c r="M404" s="17" t="str">
        <f t="shared" si="66"/>
        <v/>
      </c>
      <c r="O404" s="118" t="str">
        <f t="shared" si="67"/>
        <v/>
      </c>
      <c r="Q404" s="131" t="str">
        <f t="shared" si="68"/>
        <v/>
      </c>
      <c r="R404" s="134" t="str">
        <f t="shared" si="69"/>
        <v/>
      </c>
      <c r="T404" s="17">
        <v>394</v>
      </c>
      <c r="U404" s="131" t="str">
        <f t="shared" si="70"/>
        <v/>
      </c>
      <c r="W404" s="137" t="str">
        <f t="shared" si="71"/>
        <v/>
      </c>
      <c r="Y404" s="6" t="str">
        <f t="shared" si="72"/>
        <v/>
      </c>
      <c r="Z404" s="54" t="str">
        <f t="shared" si="72"/>
        <v/>
      </c>
      <c r="AA404" s="54" t="str">
        <f t="shared" si="73"/>
        <v/>
      </c>
      <c r="AB404" s="54" t="str">
        <f t="shared" si="64"/>
        <v/>
      </c>
      <c r="AC404" s="7" t="str">
        <f t="shared" si="65"/>
        <v/>
      </c>
    </row>
    <row r="405" spans="1:29" x14ac:dyDescent="0.25">
      <c r="A405" s="2"/>
      <c r="B405" s="13"/>
      <c r="C405" s="123"/>
      <c r="D405" s="124"/>
      <c r="E405" s="125"/>
      <c r="F405" s="126"/>
      <c r="G405" s="2"/>
      <c r="H405" s="146" t="str">
        <f>IF($R405="", "", IFERROR(INDEX('Time &amp; Efficiency'!$CJ$9:$CJ$1470, MATCH(CONCATENATE($R405, " - ", 'Time &amp; Efficiency'!CQ$8), 'Time &amp; Efficiency'!CS$9:CS$1470, 0)), $O$7))</f>
        <v/>
      </c>
      <c r="I405" s="147" t="str">
        <f>IF($R405="", "", IFERROR(INDEX('Time &amp; Efficiency'!$CJ$9:$CJ$1470, MATCH(CONCATENATE($R405, " - ", 'Time &amp; Efficiency'!CR$8), 'Time &amp; Efficiency'!CT$9:CT$1470, 0)), $O$7))</f>
        <v/>
      </c>
      <c r="J405" s="2"/>
      <c r="M405" s="17" t="str">
        <f t="shared" si="66"/>
        <v/>
      </c>
      <c r="O405" s="118" t="str">
        <f t="shared" si="67"/>
        <v/>
      </c>
      <c r="Q405" s="131" t="str">
        <f t="shared" si="68"/>
        <v/>
      </c>
      <c r="R405" s="134" t="str">
        <f t="shared" si="69"/>
        <v/>
      </c>
      <c r="T405" s="17">
        <v>395</v>
      </c>
      <c r="U405" s="131" t="str">
        <f t="shared" si="70"/>
        <v/>
      </c>
      <c r="W405" s="137" t="str">
        <f t="shared" si="71"/>
        <v/>
      </c>
      <c r="Y405" s="6" t="str">
        <f t="shared" si="72"/>
        <v/>
      </c>
      <c r="Z405" s="54" t="str">
        <f t="shared" si="72"/>
        <v/>
      </c>
      <c r="AA405" s="54" t="str">
        <f t="shared" si="73"/>
        <v/>
      </c>
      <c r="AB405" s="54" t="str">
        <f t="shared" si="64"/>
        <v/>
      </c>
      <c r="AC405" s="7" t="str">
        <f t="shared" si="65"/>
        <v/>
      </c>
    </row>
    <row r="406" spans="1:29" x14ac:dyDescent="0.25">
      <c r="A406" s="2"/>
      <c r="B406" s="13"/>
      <c r="C406" s="123"/>
      <c r="D406" s="124"/>
      <c r="E406" s="125"/>
      <c r="F406" s="126"/>
      <c r="G406" s="2"/>
      <c r="H406" s="146" t="str">
        <f>IF($R406="", "", IFERROR(INDEX('Time &amp; Efficiency'!$CJ$9:$CJ$1470, MATCH(CONCATENATE($R406, " - ", 'Time &amp; Efficiency'!CQ$8), 'Time &amp; Efficiency'!CS$9:CS$1470, 0)), $O$7))</f>
        <v/>
      </c>
      <c r="I406" s="147" t="str">
        <f>IF($R406="", "", IFERROR(INDEX('Time &amp; Efficiency'!$CJ$9:$CJ$1470, MATCH(CONCATENATE($R406, " - ", 'Time &amp; Efficiency'!CR$8), 'Time &amp; Efficiency'!CT$9:CT$1470, 0)), $O$7))</f>
        <v/>
      </c>
      <c r="J406" s="2"/>
      <c r="M406" s="17" t="str">
        <f t="shared" si="66"/>
        <v/>
      </c>
      <c r="O406" s="118" t="str">
        <f t="shared" si="67"/>
        <v/>
      </c>
      <c r="Q406" s="131" t="str">
        <f t="shared" si="68"/>
        <v/>
      </c>
      <c r="R406" s="134" t="str">
        <f t="shared" si="69"/>
        <v/>
      </c>
      <c r="T406" s="17">
        <v>396</v>
      </c>
      <c r="U406" s="131" t="str">
        <f t="shared" si="70"/>
        <v/>
      </c>
      <c r="W406" s="137" t="str">
        <f t="shared" si="71"/>
        <v/>
      </c>
      <c r="Y406" s="6" t="str">
        <f t="shared" si="72"/>
        <v/>
      </c>
      <c r="Z406" s="54" t="str">
        <f t="shared" si="72"/>
        <v/>
      </c>
      <c r="AA406" s="54" t="str">
        <f t="shared" si="73"/>
        <v/>
      </c>
      <c r="AB406" s="54" t="str">
        <f t="shared" si="64"/>
        <v/>
      </c>
      <c r="AC406" s="7" t="str">
        <f t="shared" si="65"/>
        <v/>
      </c>
    </row>
    <row r="407" spans="1:29" x14ac:dyDescent="0.25">
      <c r="A407" s="2"/>
      <c r="B407" s="13"/>
      <c r="C407" s="123"/>
      <c r="D407" s="124"/>
      <c r="E407" s="125"/>
      <c r="F407" s="126"/>
      <c r="G407" s="2"/>
      <c r="H407" s="146" t="str">
        <f>IF($R407="", "", IFERROR(INDEX('Time &amp; Efficiency'!$CJ$9:$CJ$1470, MATCH(CONCATENATE($R407, " - ", 'Time &amp; Efficiency'!CQ$8), 'Time &amp; Efficiency'!CS$9:CS$1470, 0)), $O$7))</f>
        <v/>
      </c>
      <c r="I407" s="147" t="str">
        <f>IF($R407="", "", IFERROR(INDEX('Time &amp; Efficiency'!$CJ$9:$CJ$1470, MATCH(CONCATENATE($R407, " - ", 'Time &amp; Efficiency'!CR$8), 'Time &amp; Efficiency'!CT$9:CT$1470, 0)), $O$7))</f>
        <v/>
      </c>
      <c r="J407" s="2"/>
      <c r="M407" s="17" t="str">
        <f t="shared" si="66"/>
        <v/>
      </c>
      <c r="O407" s="118" t="str">
        <f t="shared" si="67"/>
        <v/>
      </c>
      <c r="Q407" s="131" t="str">
        <f t="shared" si="68"/>
        <v/>
      </c>
      <c r="R407" s="134" t="str">
        <f t="shared" si="69"/>
        <v/>
      </c>
      <c r="T407" s="17">
        <v>397</v>
      </c>
      <c r="U407" s="131" t="str">
        <f t="shared" si="70"/>
        <v/>
      </c>
      <c r="W407" s="137" t="str">
        <f t="shared" si="71"/>
        <v/>
      </c>
      <c r="Y407" s="6" t="str">
        <f t="shared" si="72"/>
        <v/>
      </c>
      <c r="Z407" s="54" t="str">
        <f t="shared" si="72"/>
        <v/>
      </c>
      <c r="AA407" s="54" t="str">
        <f t="shared" si="73"/>
        <v/>
      </c>
      <c r="AB407" s="54" t="str">
        <f t="shared" si="64"/>
        <v/>
      </c>
      <c r="AC407" s="7" t="str">
        <f t="shared" si="65"/>
        <v/>
      </c>
    </row>
    <row r="408" spans="1:29" x14ac:dyDescent="0.25">
      <c r="A408" s="2"/>
      <c r="B408" s="13"/>
      <c r="C408" s="123"/>
      <c r="D408" s="124"/>
      <c r="E408" s="125"/>
      <c r="F408" s="126"/>
      <c r="G408" s="2"/>
      <c r="H408" s="146" t="str">
        <f>IF($R408="", "", IFERROR(INDEX('Time &amp; Efficiency'!$CJ$9:$CJ$1470, MATCH(CONCATENATE($R408, " - ", 'Time &amp; Efficiency'!CQ$8), 'Time &amp; Efficiency'!CS$9:CS$1470, 0)), $O$7))</f>
        <v/>
      </c>
      <c r="I408" s="147" t="str">
        <f>IF($R408="", "", IFERROR(INDEX('Time &amp; Efficiency'!$CJ$9:$CJ$1470, MATCH(CONCATENATE($R408, " - ", 'Time &amp; Efficiency'!CR$8), 'Time &amp; Efficiency'!CT$9:CT$1470, 0)), $O$7))</f>
        <v/>
      </c>
      <c r="J408" s="2"/>
      <c r="M408" s="17" t="str">
        <f t="shared" si="66"/>
        <v/>
      </c>
      <c r="O408" s="118" t="str">
        <f t="shared" si="67"/>
        <v/>
      </c>
      <c r="Q408" s="131" t="str">
        <f t="shared" si="68"/>
        <v/>
      </c>
      <c r="R408" s="134" t="str">
        <f t="shared" si="69"/>
        <v/>
      </c>
      <c r="T408" s="17">
        <v>398</v>
      </c>
      <c r="U408" s="131" t="str">
        <f t="shared" si="70"/>
        <v/>
      </c>
      <c r="W408" s="137" t="str">
        <f t="shared" si="71"/>
        <v/>
      </c>
      <c r="Y408" s="6" t="str">
        <f t="shared" si="72"/>
        <v/>
      </c>
      <c r="Z408" s="54" t="str">
        <f t="shared" si="72"/>
        <v/>
      </c>
      <c r="AA408" s="54" t="str">
        <f t="shared" si="73"/>
        <v/>
      </c>
      <c r="AB408" s="54" t="str">
        <f t="shared" si="64"/>
        <v/>
      </c>
      <c r="AC408" s="7" t="str">
        <f t="shared" si="65"/>
        <v/>
      </c>
    </row>
    <row r="409" spans="1:29" x14ac:dyDescent="0.25">
      <c r="A409" s="2"/>
      <c r="B409" s="13"/>
      <c r="C409" s="123"/>
      <c r="D409" s="124"/>
      <c r="E409" s="125"/>
      <c r="F409" s="126"/>
      <c r="G409" s="2"/>
      <c r="H409" s="146" t="str">
        <f>IF($R409="", "", IFERROR(INDEX('Time &amp; Efficiency'!$CJ$9:$CJ$1470, MATCH(CONCATENATE($R409, " - ", 'Time &amp; Efficiency'!CQ$8), 'Time &amp; Efficiency'!CS$9:CS$1470, 0)), $O$7))</f>
        <v/>
      </c>
      <c r="I409" s="147" t="str">
        <f>IF($R409="", "", IFERROR(INDEX('Time &amp; Efficiency'!$CJ$9:$CJ$1470, MATCH(CONCATENATE($R409, " - ", 'Time &amp; Efficiency'!CR$8), 'Time &amp; Efficiency'!CT$9:CT$1470, 0)), $O$7))</f>
        <v/>
      </c>
      <c r="J409" s="2"/>
      <c r="M409" s="17" t="str">
        <f t="shared" si="66"/>
        <v/>
      </c>
      <c r="O409" s="118" t="str">
        <f t="shared" si="67"/>
        <v/>
      </c>
      <c r="Q409" s="131" t="str">
        <f t="shared" si="68"/>
        <v/>
      </c>
      <c r="R409" s="134" t="str">
        <f t="shared" si="69"/>
        <v/>
      </c>
      <c r="T409" s="17">
        <v>399</v>
      </c>
      <c r="U409" s="131" t="str">
        <f t="shared" si="70"/>
        <v/>
      </c>
      <c r="W409" s="137" t="str">
        <f t="shared" si="71"/>
        <v/>
      </c>
      <c r="Y409" s="6" t="str">
        <f t="shared" si="72"/>
        <v/>
      </c>
      <c r="Z409" s="54" t="str">
        <f t="shared" si="72"/>
        <v/>
      </c>
      <c r="AA409" s="54" t="str">
        <f t="shared" si="73"/>
        <v/>
      </c>
      <c r="AB409" s="54" t="str">
        <f t="shared" si="64"/>
        <v/>
      </c>
      <c r="AC409" s="7" t="str">
        <f t="shared" si="65"/>
        <v/>
      </c>
    </row>
    <row r="410" spans="1:29" x14ac:dyDescent="0.25">
      <c r="A410" s="2"/>
      <c r="B410" s="13"/>
      <c r="C410" s="123"/>
      <c r="D410" s="124"/>
      <c r="E410" s="125"/>
      <c r="F410" s="126"/>
      <c r="G410" s="2"/>
      <c r="H410" s="146" t="str">
        <f>IF($R410="", "", IFERROR(INDEX('Time &amp; Efficiency'!$CJ$9:$CJ$1470, MATCH(CONCATENATE($R410, " - ", 'Time &amp; Efficiency'!CQ$8), 'Time &amp; Efficiency'!CS$9:CS$1470, 0)), $O$7))</f>
        <v/>
      </c>
      <c r="I410" s="147" t="str">
        <f>IF($R410="", "", IFERROR(INDEX('Time &amp; Efficiency'!$CJ$9:$CJ$1470, MATCH(CONCATENATE($R410, " - ", 'Time &amp; Efficiency'!CR$8), 'Time &amp; Efficiency'!CT$9:CT$1470, 0)), $O$7))</f>
        <v/>
      </c>
      <c r="J410" s="2"/>
      <c r="M410" s="17" t="str">
        <f t="shared" si="66"/>
        <v/>
      </c>
      <c r="O410" s="118" t="str">
        <f t="shared" si="67"/>
        <v/>
      </c>
      <c r="Q410" s="131" t="str">
        <f t="shared" si="68"/>
        <v/>
      </c>
      <c r="R410" s="134" t="str">
        <f t="shared" si="69"/>
        <v/>
      </c>
      <c r="T410" s="17">
        <v>400</v>
      </c>
      <c r="U410" s="131" t="str">
        <f t="shared" si="70"/>
        <v/>
      </c>
      <c r="W410" s="137" t="str">
        <f t="shared" si="71"/>
        <v/>
      </c>
      <c r="Y410" s="6" t="str">
        <f t="shared" si="72"/>
        <v/>
      </c>
      <c r="Z410" s="54" t="str">
        <f t="shared" si="72"/>
        <v/>
      </c>
      <c r="AA410" s="54" t="str">
        <f t="shared" si="73"/>
        <v/>
      </c>
      <c r="AB410" s="54" t="str">
        <f t="shared" si="64"/>
        <v/>
      </c>
      <c r="AC410" s="7" t="str">
        <f t="shared" si="65"/>
        <v/>
      </c>
    </row>
    <row r="411" spans="1:29" x14ac:dyDescent="0.25">
      <c r="A411" s="2"/>
      <c r="B411" s="13"/>
      <c r="C411" s="123"/>
      <c r="D411" s="124"/>
      <c r="E411" s="125"/>
      <c r="F411" s="126"/>
      <c r="G411" s="2"/>
      <c r="H411" s="146" t="str">
        <f>IF($R411="", "", IFERROR(INDEX('Time &amp; Efficiency'!$CJ$9:$CJ$1470, MATCH(CONCATENATE($R411, " - ", 'Time &amp; Efficiency'!CQ$8), 'Time &amp; Efficiency'!CS$9:CS$1470, 0)), $O$7))</f>
        <v/>
      </c>
      <c r="I411" s="147" t="str">
        <f>IF($R411="", "", IFERROR(INDEX('Time &amp; Efficiency'!$CJ$9:$CJ$1470, MATCH(CONCATENATE($R411, " - ", 'Time &amp; Efficiency'!CR$8), 'Time &amp; Efficiency'!CT$9:CT$1470, 0)), $O$7))</f>
        <v/>
      </c>
      <c r="J411" s="2"/>
      <c r="M411" s="17" t="str">
        <f t="shared" si="66"/>
        <v/>
      </c>
      <c r="O411" s="118" t="str">
        <f t="shared" si="67"/>
        <v/>
      </c>
      <c r="Q411" s="131" t="str">
        <f t="shared" si="68"/>
        <v/>
      </c>
      <c r="R411" s="134" t="str">
        <f t="shared" si="69"/>
        <v/>
      </c>
      <c r="T411" s="17">
        <v>401</v>
      </c>
      <c r="U411" s="131" t="str">
        <f t="shared" si="70"/>
        <v/>
      </c>
      <c r="W411" s="137" t="str">
        <f t="shared" si="71"/>
        <v/>
      </c>
      <c r="Y411" s="6" t="str">
        <f t="shared" si="72"/>
        <v/>
      </c>
      <c r="Z411" s="54" t="str">
        <f t="shared" si="72"/>
        <v/>
      </c>
      <c r="AA411" s="54" t="str">
        <f t="shared" si="73"/>
        <v/>
      </c>
      <c r="AB411" s="54" t="str">
        <f t="shared" si="64"/>
        <v/>
      </c>
      <c r="AC411" s="7" t="str">
        <f t="shared" si="65"/>
        <v/>
      </c>
    </row>
    <row r="412" spans="1:29" x14ac:dyDescent="0.25">
      <c r="A412" s="2"/>
      <c r="B412" s="13"/>
      <c r="C412" s="123"/>
      <c r="D412" s="124"/>
      <c r="E412" s="125"/>
      <c r="F412" s="126"/>
      <c r="G412" s="2"/>
      <c r="H412" s="146" t="str">
        <f>IF($R412="", "", IFERROR(INDEX('Time &amp; Efficiency'!$CJ$9:$CJ$1470, MATCH(CONCATENATE($R412, " - ", 'Time &amp; Efficiency'!CQ$8), 'Time &amp; Efficiency'!CS$9:CS$1470, 0)), $O$7))</f>
        <v/>
      </c>
      <c r="I412" s="147" t="str">
        <f>IF($R412="", "", IFERROR(INDEX('Time &amp; Efficiency'!$CJ$9:$CJ$1470, MATCH(CONCATENATE($R412, " - ", 'Time &amp; Efficiency'!CR$8), 'Time &amp; Efficiency'!CT$9:CT$1470, 0)), $O$7))</f>
        <v/>
      </c>
      <c r="J412" s="2"/>
      <c r="M412" s="17" t="str">
        <f t="shared" si="66"/>
        <v/>
      </c>
      <c r="O412" s="118" t="str">
        <f t="shared" si="67"/>
        <v/>
      </c>
      <c r="Q412" s="131" t="str">
        <f t="shared" si="68"/>
        <v/>
      </c>
      <c r="R412" s="134" t="str">
        <f t="shared" si="69"/>
        <v/>
      </c>
      <c r="T412" s="17">
        <v>402</v>
      </c>
      <c r="U412" s="131" t="str">
        <f t="shared" si="70"/>
        <v/>
      </c>
      <c r="W412" s="137" t="str">
        <f t="shared" si="71"/>
        <v/>
      </c>
      <c r="Y412" s="6" t="str">
        <f t="shared" si="72"/>
        <v/>
      </c>
      <c r="Z412" s="54" t="str">
        <f t="shared" si="72"/>
        <v/>
      </c>
      <c r="AA412" s="54" t="str">
        <f t="shared" si="73"/>
        <v/>
      </c>
      <c r="AB412" s="54" t="str">
        <f t="shared" si="64"/>
        <v/>
      </c>
      <c r="AC412" s="7" t="str">
        <f t="shared" si="65"/>
        <v/>
      </c>
    </row>
    <row r="413" spans="1:29" x14ac:dyDescent="0.25">
      <c r="A413" s="2"/>
      <c r="B413" s="13"/>
      <c r="C413" s="123"/>
      <c r="D413" s="124"/>
      <c r="E413" s="125"/>
      <c r="F413" s="126"/>
      <c r="G413" s="2"/>
      <c r="H413" s="146" t="str">
        <f>IF($R413="", "", IFERROR(INDEX('Time &amp; Efficiency'!$CJ$9:$CJ$1470, MATCH(CONCATENATE($R413, " - ", 'Time &amp; Efficiency'!CQ$8), 'Time &amp; Efficiency'!CS$9:CS$1470, 0)), $O$7))</f>
        <v/>
      </c>
      <c r="I413" s="147" t="str">
        <f>IF($R413="", "", IFERROR(INDEX('Time &amp; Efficiency'!$CJ$9:$CJ$1470, MATCH(CONCATENATE($R413, " - ", 'Time &amp; Efficiency'!CR$8), 'Time &amp; Efficiency'!CT$9:CT$1470, 0)), $O$7))</f>
        <v/>
      </c>
      <c r="J413" s="2"/>
      <c r="M413" s="17" t="str">
        <f t="shared" si="66"/>
        <v/>
      </c>
      <c r="O413" s="118" t="str">
        <f t="shared" si="67"/>
        <v/>
      </c>
      <c r="Q413" s="131" t="str">
        <f t="shared" si="68"/>
        <v/>
      </c>
      <c r="R413" s="134" t="str">
        <f t="shared" si="69"/>
        <v/>
      </c>
      <c r="T413" s="17">
        <v>403</v>
      </c>
      <c r="U413" s="131" t="str">
        <f t="shared" si="70"/>
        <v/>
      </c>
      <c r="W413" s="137" t="str">
        <f t="shared" si="71"/>
        <v/>
      </c>
      <c r="Y413" s="6" t="str">
        <f t="shared" si="72"/>
        <v/>
      </c>
      <c r="Z413" s="54" t="str">
        <f t="shared" si="72"/>
        <v/>
      </c>
      <c r="AA413" s="54" t="str">
        <f t="shared" si="73"/>
        <v/>
      </c>
      <c r="AB413" s="54" t="str">
        <f t="shared" si="64"/>
        <v/>
      </c>
      <c r="AC413" s="7" t="str">
        <f t="shared" si="65"/>
        <v/>
      </c>
    </row>
    <row r="414" spans="1:29" x14ac:dyDescent="0.25">
      <c r="A414" s="2"/>
      <c r="B414" s="13"/>
      <c r="C414" s="123"/>
      <c r="D414" s="124"/>
      <c r="E414" s="125"/>
      <c r="F414" s="126"/>
      <c r="G414" s="2"/>
      <c r="H414" s="146" t="str">
        <f>IF($R414="", "", IFERROR(INDEX('Time &amp; Efficiency'!$CJ$9:$CJ$1470, MATCH(CONCATENATE($R414, " - ", 'Time &amp; Efficiency'!CQ$8), 'Time &amp; Efficiency'!CS$9:CS$1470, 0)), $O$7))</f>
        <v/>
      </c>
      <c r="I414" s="147" t="str">
        <f>IF($R414="", "", IFERROR(INDEX('Time &amp; Efficiency'!$CJ$9:$CJ$1470, MATCH(CONCATENATE($R414, " - ", 'Time &amp; Efficiency'!CR$8), 'Time &amp; Efficiency'!CT$9:CT$1470, 0)), $O$7))</f>
        <v/>
      </c>
      <c r="J414" s="2"/>
      <c r="M414" s="17" t="str">
        <f t="shared" si="66"/>
        <v/>
      </c>
      <c r="O414" s="118" t="str">
        <f t="shared" si="67"/>
        <v/>
      </c>
      <c r="Q414" s="131" t="str">
        <f t="shared" si="68"/>
        <v/>
      </c>
      <c r="R414" s="134" t="str">
        <f t="shared" si="69"/>
        <v/>
      </c>
      <c r="T414" s="17">
        <v>404</v>
      </c>
      <c r="U414" s="131" t="str">
        <f t="shared" si="70"/>
        <v/>
      </c>
      <c r="W414" s="137" t="str">
        <f t="shared" si="71"/>
        <v/>
      </c>
      <c r="Y414" s="6" t="str">
        <f t="shared" si="72"/>
        <v/>
      </c>
      <c r="Z414" s="54" t="str">
        <f t="shared" si="72"/>
        <v/>
      </c>
      <c r="AA414" s="54" t="str">
        <f t="shared" si="73"/>
        <v/>
      </c>
      <c r="AB414" s="54" t="str">
        <f t="shared" si="64"/>
        <v/>
      </c>
      <c r="AC414" s="7" t="str">
        <f t="shared" si="65"/>
        <v/>
      </c>
    </row>
    <row r="415" spans="1:29" x14ac:dyDescent="0.25">
      <c r="A415" s="2"/>
      <c r="B415" s="13"/>
      <c r="C415" s="123"/>
      <c r="D415" s="124"/>
      <c r="E415" s="125"/>
      <c r="F415" s="126"/>
      <c r="G415" s="2"/>
      <c r="H415" s="146" t="str">
        <f>IF($R415="", "", IFERROR(INDEX('Time &amp; Efficiency'!$CJ$9:$CJ$1470, MATCH(CONCATENATE($R415, " - ", 'Time &amp; Efficiency'!CQ$8), 'Time &amp; Efficiency'!CS$9:CS$1470, 0)), $O$7))</f>
        <v/>
      </c>
      <c r="I415" s="147" t="str">
        <f>IF($R415="", "", IFERROR(INDEX('Time &amp; Efficiency'!$CJ$9:$CJ$1470, MATCH(CONCATENATE($R415, " - ", 'Time &amp; Efficiency'!CR$8), 'Time &amp; Efficiency'!CT$9:CT$1470, 0)), $O$7))</f>
        <v/>
      </c>
      <c r="J415" s="2"/>
      <c r="M415" s="17" t="str">
        <f t="shared" si="66"/>
        <v/>
      </c>
      <c r="O415" s="118" t="str">
        <f t="shared" si="67"/>
        <v/>
      </c>
      <c r="Q415" s="131" t="str">
        <f t="shared" si="68"/>
        <v/>
      </c>
      <c r="R415" s="134" t="str">
        <f t="shared" si="69"/>
        <v/>
      </c>
      <c r="T415" s="17">
        <v>405</v>
      </c>
      <c r="U415" s="131" t="str">
        <f t="shared" si="70"/>
        <v/>
      </c>
      <c r="W415" s="137" t="str">
        <f t="shared" si="71"/>
        <v/>
      </c>
      <c r="Y415" s="6" t="str">
        <f t="shared" si="72"/>
        <v/>
      </c>
      <c r="Z415" s="54" t="str">
        <f t="shared" si="72"/>
        <v/>
      </c>
      <c r="AA415" s="54" t="str">
        <f t="shared" si="73"/>
        <v/>
      </c>
      <c r="AB415" s="54" t="str">
        <f t="shared" si="64"/>
        <v/>
      </c>
      <c r="AC415" s="7" t="str">
        <f t="shared" si="65"/>
        <v/>
      </c>
    </row>
    <row r="416" spans="1:29" x14ac:dyDescent="0.25">
      <c r="A416" s="2"/>
      <c r="B416" s="13"/>
      <c r="C416" s="123"/>
      <c r="D416" s="124"/>
      <c r="E416" s="125"/>
      <c r="F416" s="126"/>
      <c r="G416" s="2"/>
      <c r="H416" s="146" t="str">
        <f>IF($R416="", "", IFERROR(INDEX('Time &amp; Efficiency'!$CJ$9:$CJ$1470, MATCH(CONCATENATE($R416, " - ", 'Time &amp; Efficiency'!CQ$8), 'Time &amp; Efficiency'!CS$9:CS$1470, 0)), $O$7))</f>
        <v/>
      </c>
      <c r="I416" s="147" t="str">
        <f>IF($R416="", "", IFERROR(INDEX('Time &amp; Efficiency'!$CJ$9:$CJ$1470, MATCH(CONCATENATE($R416, " - ", 'Time &amp; Efficiency'!CR$8), 'Time &amp; Efficiency'!CT$9:CT$1470, 0)), $O$7))</f>
        <v/>
      </c>
      <c r="J416" s="2"/>
      <c r="M416" s="17" t="str">
        <f t="shared" si="66"/>
        <v/>
      </c>
      <c r="O416" s="118" t="str">
        <f t="shared" si="67"/>
        <v/>
      </c>
      <c r="Q416" s="131" t="str">
        <f t="shared" si="68"/>
        <v/>
      </c>
      <c r="R416" s="134" t="str">
        <f t="shared" si="69"/>
        <v/>
      </c>
      <c r="T416" s="17">
        <v>406</v>
      </c>
      <c r="U416" s="131" t="str">
        <f t="shared" si="70"/>
        <v/>
      </c>
      <c r="W416" s="137" t="str">
        <f t="shared" si="71"/>
        <v/>
      </c>
      <c r="Y416" s="6" t="str">
        <f t="shared" si="72"/>
        <v/>
      </c>
      <c r="Z416" s="54" t="str">
        <f t="shared" si="72"/>
        <v/>
      </c>
      <c r="AA416" s="54" t="str">
        <f t="shared" si="73"/>
        <v/>
      </c>
      <c r="AB416" s="54" t="str">
        <f t="shared" si="64"/>
        <v/>
      </c>
      <c r="AC416" s="7" t="str">
        <f t="shared" si="65"/>
        <v/>
      </c>
    </row>
    <row r="417" spans="1:29" x14ac:dyDescent="0.25">
      <c r="A417" s="2"/>
      <c r="B417" s="13"/>
      <c r="C417" s="123"/>
      <c r="D417" s="124"/>
      <c r="E417" s="125"/>
      <c r="F417" s="126"/>
      <c r="G417" s="2"/>
      <c r="H417" s="146" t="str">
        <f>IF($R417="", "", IFERROR(INDEX('Time &amp; Efficiency'!$CJ$9:$CJ$1470, MATCH(CONCATENATE($R417, " - ", 'Time &amp; Efficiency'!CQ$8), 'Time &amp; Efficiency'!CS$9:CS$1470, 0)), $O$7))</f>
        <v/>
      </c>
      <c r="I417" s="147" t="str">
        <f>IF($R417="", "", IFERROR(INDEX('Time &amp; Efficiency'!$CJ$9:$CJ$1470, MATCH(CONCATENATE($R417, " - ", 'Time &amp; Efficiency'!CR$8), 'Time &amp; Efficiency'!CT$9:CT$1470, 0)), $O$7))</f>
        <v/>
      </c>
      <c r="J417" s="2"/>
      <c r="M417" s="17" t="str">
        <f t="shared" si="66"/>
        <v/>
      </c>
      <c r="O417" s="118" t="str">
        <f t="shared" si="67"/>
        <v/>
      </c>
      <c r="Q417" s="131" t="str">
        <f t="shared" si="68"/>
        <v/>
      </c>
      <c r="R417" s="134" t="str">
        <f t="shared" si="69"/>
        <v/>
      </c>
      <c r="T417" s="17">
        <v>407</v>
      </c>
      <c r="U417" s="131" t="str">
        <f t="shared" si="70"/>
        <v/>
      </c>
      <c r="W417" s="137" t="str">
        <f t="shared" si="71"/>
        <v/>
      </c>
      <c r="Y417" s="6" t="str">
        <f t="shared" si="72"/>
        <v/>
      </c>
      <c r="Z417" s="54" t="str">
        <f t="shared" si="72"/>
        <v/>
      </c>
      <c r="AA417" s="54" t="str">
        <f t="shared" si="73"/>
        <v/>
      </c>
      <c r="AB417" s="54" t="str">
        <f t="shared" si="64"/>
        <v/>
      </c>
      <c r="AC417" s="7" t="str">
        <f t="shared" si="65"/>
        <v/>
      </c>
    </row>
    <row r="418" spans="1:29" x14ac:dyDescent="0.25">
      <c r="A418" s="2"/>
      <c r="B418" s="13"/>
      <c r="C418" s="123"/>
      <c r="D418" s="124"/>
      <c r="E418" s="125"/>
      <c r="F418" s="126"/>
      <c r="G418" s="2"/>
      <c r="H418" s="146" t="str">
        <f>IF($R418="", "", IFERROR(INDEX('Time &amp; Efficiency'!$CJ$9:$CJ$1470, MATCH(CONCATENATE($R418, " - ", 'Time &amp; Efficiency'!CQ$8), 'Time &amp; Efficiency'!CS$9:CS$1470, 0)), $O$7))</f>
        <v/>
      </c>
      <c r="I418" s="147" t="str">
        <f>IF($R418="", "", IFERROR(INDEX('Time &amp; Efficiency'!$CJ$9:$CJ$1470, MATCH(CONCATENATE($R418, " - ", 'Time &amp; Efficiency'!CR$8), 'Time &amp; Efficiency'!CT$9:CT$1470, 0)), $O$7))</f>
        <v/>
      </c>
      <c r="J418" s="2"/>
      <c r="M418" s="17" t="str">
        <f t="shared" si="66"/>
        <v/>
      </c>
      <c r="O418" s="118" t="str">
        <f t="shared" si="67"/>
        <v/>
      </c>
      <c r="Q418" s="131" t="str">
        <f t="shared" si="68"/>
        <v/>
      </c>
      <c r="R418" s="134" t="str">
        <f t="shared" si="69"/>
        <v/>
      </c>
      <c r="T418" s="17">
        <v>408</v>
      </c>
      <c r="U418" s="131" t="str">
        <f t="shared" si="70"/>
        <v/>
      </c>
      <c r="W418" s="137" t="str">
        <f t="shared" si="71"/>
        <v/>
      </c>
      <c r="Y418" s="6" t="str">
        <f t="shared" si="72"/>
        <v/>
      </c>
      <c r="Z418" s="54" t="str">
        <f t="shared" si="72"/>
        <v/>
      </c>
      <c r="AA418" s="54" t="str">
        <f t="shared" si="73"/>
        <v/>
      </c>
      <c r="AB418" s="54" t="str">
        <f t="shared" si="64"/>
        <v/>
      </c>
      <c r="AC418" s="7" t="str">
        <f t="shared" si="65"/>
        <v/>
      </c>
    </row>
    <row r="419" spans="1:29" x14ac:dyDescent="0.25">
      <c r="A419" s="2"/>
      <c r="B419" s="13"/>
      <c r="C419" s="123"/>
      <c r="D419" s="124"/>
      <c r="E419" s="125"/>
      <c r="F419" s="126"/>
      <c r="G419" s="2"/>
      <c r="H419" s="146" t="str">
        <f>IF($R419="", "", IFERROR(INDEX('Time &amp; Efficiency'!$CJ$9:$CJ$1470, MATCH(CONCATENATE($R419, " - ", 'Time &amp; Efficiency'!CQ$8), 'Time &amp; Efficiency'!CS$9:CS$1470, 0)), $O$7))</f>
        <v/>
      </c>
      <c r="I419" s="147" t="str">
        <f>IF($R419="", "", IFERROR(INDEX('Time &amp; Efficiency'!$CJ$9:$CJ$1470, MATCH(CONCATENATE($R419, " - ", 'Time &amp; Efficiency'!CR$8), 'Time &amp; Efficiency'!CT$9:CT$1470, 0)), $O$7))</f>
        <v/>
      </c>
      <c r="J419" s="2"/>
      <c r="M419" s="17" t="str">
        <f t="shared" si="66"/>
        <v/>
      </c>
      <c r="O419" s="118" t="str">
        <f t="shared" si="67"/>
        <v/>
      </c>
      <c r="Q419" s="131" t="str">
        <f t="shared" si="68"/>
        <v/>
      </c>
      <c r="R419" s="134" t="str">
        <f t="shared" si="69"/>
        <v/>
      </c>
      <c r="T419" s="17">
        <v>409</v>
      </c>
      <c r="U419" s="131" t="str">
        <f t="shared" si="70"/>
        <v/>
      </c>
      <c r="W419" s="137" t="str">
        <f t="shared" si="71"/>
        <v/>
      </c>
      <c r="Y419" s="6" t="str">
        <f t="shared" si="72"/>
        <v/>
      </c>
      <c r="Z419" s="54" t="str">
        <f t="shared" si="72"/>
        <v/>
      </c>
      <c r="AA419" s="54" t="str">
        <f t="shared" si="73"/>
        <v/>
      </c>
      <c r="AB419" s="54" t="str">
        <f t="shared" si="64"/>
        <v/>
      </c>
      <c r="AC419" s="7" t="str">
        <f t="shared" si="65"/>
        <v/>
      </c>
    </row>
    <row r="420" spans="1:29" x14ac:dyDescent="0.25">
      <c r="A420" s="2"/>
      <c r="B420" s="13"/>
      <c r="C420" s="123"/>
      <c r="D420" s="124"/>
      <c r="E420" s="125"/>
      <c r="F420" s="126"/>
      <c r="G420" s="2"/>
      <c r="H420" s="146" t="str">
        <f>IF($R420="", "", IFERROR(INDEX('Time &amp; Efficiency'!$CJ$9:$CJ$1470, MATCH(CONCATENATE($R420, " - ", 'Time &amp; Efficiency'!CQ$8), 'Time &amp; Efficiency'!CS$9:CS$1470, 0)), $O$7))</f>
        <v/>
      </c>
      <c r="I420" s="147" t="str">
        <f>IF($R420="", "", IFERROR(INDEX('Time &amp; Efficiency'!$CJ$9:$CJ$1470, MATCH(CONCATENATE($R420, " - ", 'Time &amp; Efficiency'!CR$8), 'Time &amp; Efficiency'!CT$9:CT$1470, 0)), $O$7))</f>
        <v/>
      </c>
      <c r="J420" s="2"/>
      <c r="M420" s="17" t="str">
        <f t="shared" si="66"/>
        <v/>
      </c>
      <c r="O420" s="118" t="str">
        <f t="shared" si="67"/>
        <v/>
      </c>
      <c r="Q420" s="131" t="str">
        <f t="shared" si="68"/>
        <v/>
      </c>
      <c r="R420" s="134" t="str">
        <f t="shared" si="69"/>
        <v/>
      </c>
      <c r="T420" s="17">
        <v>410</v>
      </c>
      <c r="U420" s="131" t="str">
        <f t="shared" si="70"/>
        <v/>
      </c>
      <c r="W420" s="137" t="str">
        <f t="shared" si="71"/>
        <v/>
      </c>
      <c r="Y420" s="6" t="str">
        <f t="shared" si="72"/>
        <v/>
      </c>
      <c r="Z420" s="54" t="str">
        <f t="shared" si="72"/>
        <v/>
      </c>
      <c r="AA420" s="54" t="str">
        <f t="shared" si="73"/>
        <v/>
      </c>
      <c r="AB420" s="54" t="str">
        <f t="shared" si="64"/>
        <v/>
      </c>
      <c r="AC420" s="7" t="str">
        <f t="shared" si="65"/>
        <v/>
      </c>
    </row>
    <row r="421" spans="1:29" x14ac:dyDescent="0.25">
      <c r="A421" s="2"/>
      <c r="B421" s="13"/>
      <c r="C421" s="123"/>
      <c r="D421" s="124"/>
      <c r="E421" s="125"/>
      <c r="F421" s="126"/>
      <c r="G421" s="2"/>
      <c r="H421" s="146" t="str">
        <f>IF($R421="", "", IFERROR(INDEX('Time &amp; Efficiency'!$CJ$9:$CJ$1470, MATCH(CONCATENATE($R421, " - ", 'Time &amp; Efficiency'!CQ$8), 'Time &amp; Efficiency'!CS$9:CS$1470, 0)), $O$7))</f>
        <v/>
      </c>
      <c r="I421" s="147" t="str">
        <f>IF($R421="", "", IFERROR(INDEX('Time &amp; Efficiency'!$CJ$9:$CJ$1470, MATCH(CONCATENATE($R421, " - ", 'Time &amp; Efficiency'!CR$8), 'Time &amp; Efficiency'!CT$9:CT$1470, 0)), $O$7))</f>
        <v/>
      </c>
      <c r="J421" s="2"/>
      <c r="M421" s="17" t="str">
        <f t="shared" si="66"/>
        <v/>
      </c>
      <c r="O421" s="118" t="str">
        <f t="shared" si="67"/>
        <v/>
      </c>
      <c r="Q421" s="131" t="str">
        <f t="shared" si="68"/>
        <v/>
      </c>
      <c r="R421" s="134" t="str">
        <f t="shared" si="69"/>
        <v/>
      </c>
      <c r="T421" s="17">
        <v>411</v>
      </c>
      <c r="U421" s="131" t="str">
        <f t="shared" si="70"/>
        <v/>
      </c>
      <c r="W421" s="137" t="str">
        <f t="shared" si="71"/>
        <v/>
      </c>
      <c r="Y421" s="6" t="str">
        <f t="shared" si="72"/>
        <v/>
      </c>
      <c r="Z421" s="54" t="str">
        <f t="shared" si="72"/>
        <v/>
      </c>
      <c r="AA421" s="54" t="str">
        <f t="shared" si="73"/>
        <v/>
      </c>
      <c r="AB421" s="54" t="str">
        <f t="shared" si="64"/>
        <v/>
      </c>
      <c r="AC421" s="7" t="str">
        <f t="shared" si="65"/>
        <v/>
      </c>
    </row>
    <row r="422" spans="1:29" x14ac:dyDescent="0.25">
      <c r="A422" s="2"/>
      <c r="B422" s="13"/>
      <c r="C422" s="123"/>
      <c r="D422" s="124"/>
      <c r="E422" s="125"/>
      <c r="F422" s="126"/>
      <c r="G422" s="2"/>
      <c r="H422" s="146" t="str">
        <f>IF($R422="", "", IFERROR(INDEX('Time &amp; Efficiency'!$CJ$9:$CJ$1470, MATCH(CONCATENATE($R422, " - ", 'Time &amp; Efficiency'!CQ$8), 'Time &amp; Efficiency'!CS$9:CS$1470, 0)), $O$7))</f>
        <v/>
      </c>
      <c r="I422" s="147" t="str">
        <f>IF($R422="", "", IFERROR(INDEX('Time &amp; Efficiency'!$CJ$9:$CJ$1470, MATCH(CONCATENATE($R422, " - ", 'Time &amp; Efficiency'!CR$8), 'Time &amp; Efficiency'!CT$9:CT$1470, 0)), $O$7))</f>
        <v/>
      </c>
      <c r="J422" s="2"/>
      <c r="M422" s="17" t="str">
        <f t="shared" si="66"/>
        <v/>
      </c>
      <c r="O422" s="118" t="str">
        <f t="shared" si="67"/>
        <v/>
      </c>
      <c r="Q422" s="131" t="str">
        <f t="shared" si="68"/>
        <v/>
      </c>
      <c r="R422" s="134" t="str">
        <f t="shared" si="69"/>
        <v/>
      </c>
      <c r="T422" s="17">
        <v>412</v>
      </c>
      <c r="U422" s="131" t="str">
        <f t="shared" si="70"/>
        <v/>
      </c>
      <c r="W422" s="137" t="str">
        <f t="shared" si="71"/>
        <v/>
      </c>
      <c r="Y422" s="6" t="str">
        <f t="shared" si="72"/>
        <v/>
      </c>
      <c r="Z422" s="54" t="str">
        <f t="shared" si="72"/>
        <v/>
      </c>
      <c r="AA422" s="54" t="str">
        <f t="shared" si="73"/>
        <v/>
      </c>
      <c r="AB422" s="54" t="str">
        <f t="shared" si="64"/>
        <v/>
      </c>
      <c r="AC422" s="7" t="str">
        <f t="shared" si="65"/>
        <v/>
      </c>
    </row>
    <row r="423" spans="1:29" x14ac:dyDescent="0.25">
      <c r="A423" s="2"/>
      <c r="B423" s="13"/>
      <c r="C423" s="123"/>
      <c r="D423" s="124"/>
      <c r="E423" s="125"/>
      <c r="F423" s="126"/>
      <c r="G423" s="2"/>
      <c r="H423" s="146" t="str">
        <f>IF($R423="", "", IFERROR(INDEX('Time &amp; Efficiency'!$CJ$9:$CJ$1470, MATCH(CONCATENATE($R423, " - ", 'Time &amp; Efficiency'!CQ$8), 'Time &amp; Efficiency'!CS$9:CS$1470, 0)), $O$7))</f>
        <v/>
      </c>
      <c r="I423" s="147" t="str">
        <f>IF($R423="", "", IFERROR(INDEX('Time &amp; Efficiency'!$CJ$9:$CJ$1470, MATCH(CONCATENATE($R423, " - ", 'Time &amp; Efficiency'!CR$8), 'Time &amp; Efficiency'!CT$9:CT$1470, 0)), $O$7))</f>
        <v/>
      </c>
      <c r="J423" s="2"/>
      <c r="M423" s="17" t="str">
        <f t="shared" si="66"/>
        <v/>
      </c>
      <c r="O423" s="118" t="str">
        <f t="shared" si="67"/>
        <v/>
      </c>
      <c r="Q423" s="131" t="str">
        <f t="shared" si="68"/>
        <v/>
      </c>
      <c r="R423" s="134" t="str">
        <f t="shared" si="69"/>
        <v/>
      </c>
      <c r="T423" s="17">
        <v>413</v>
      </c>
      <c r="U423" s="131" t="str">
        <f t="shared" si="70"/>
        <v/>
      </c>
      <c r="W423" s="137" t="str">
        <f t="shared" si="71"/>
        <v/>
      </c>
      <c r="Y423" s="6" t="str">
        <f t="shared" si="72"/>
        <v/>
      </c>
      <c r="Z423" s="54" t="str">
        <f t="shared" si="72"/>
        <v/>
      </c>
      <c r="AA423" s="54" t="str">
        <f t="shared" si="73"/>
        <v/>
      </c>
      <c r="AB423" s="54" t="str">
        <f t="shared" si="64"/>
        <v/>
      </c>
      <c r="AC423" s="7" t="str">
        <f t="shared" si="65"/>
        <v/>
      </c>
    </row>
    <row r="424" spans="1:29" x14ac:dyDescent="0.25">
      <c r="A424" s="2"/>
      <c r="B424" s="13"/>
      <c r="C424" s="123"/>
      <c r="D424" s="124"/>
      <c r="E424" s="125"/>
      <c r="F424" s="126"/>
      <c r="G424" s="2"/>
      <c r="H424" s="146" t="str">
        <f>IF($R424="", "", IFERROR(INDEX('Time &amp; Efficiency'!$CJ$9:$CJ$1470, MATCH(CONCATENATE($R424, " - ", 'Time &amp; Efficiency'!CQ$8), 'Time &amp; Efficiency'!CS$9:CS$1470, 0)), $O$7))</f>
        <v/>
      </c>
      <c r="I424" s="147" t="str">
        <f>IF($R424="", "", IFERROR(INDEX('Time &amp; Efficiency'!$CJ$9:$CJ$1470, MATCH(CONCATENATE($R424, " - ", 'Time &amp; Efficiency'!CR$8), 'Time &amp; Efficiency'!CT$9:CT$1470, 0)), $O$7))</f>
        <v/>
      </c>
      <c r="J424" s="2"/>
      <c r="M424" s="17" t="str">
        <f t="shared" si="66"/>
        <v/>
      </c>
      <c r="O424" s="118" t="str">
        <f t="shared" si="67"/>
        <v/>
      </c>
      <c r="Q424" s="131" t="str">
        <f t="shared" si="68"/>
        <v/>
      </c>
      <c r="R424" s="134" t="str">
        <f t="shared" si="69"/>
        <v/>
      </c>
      <c r="T424" s="17">
        <v>414</v>
      </c>
      <c r="U424" s="131" t="str">
        <f t="shared" si="70"/>
        <v/>
      </c>
      <c r="W424" s="137" t="str">
        <f t="shared" si="71"/>
        <v/>
      </c>
      <c r="Y424" s="6" t="str">
        <f t="shared" si="72"/>
        <v/>
      </c>
      <c r="Z424" s="54" t="str">
        <f t="shared" si="72"/>
        <v/>
      </c>
      <c r="AA424" s="54" t="str">
        <f t="shared" si="73"/>
        <v/>
      </c>
      <c r="AB424" s="54" t="str">
        <f t="shared" si="64"/>
        <v/>
      </c>
      <c r="AC424" s="7" t="str">
        <f t="shared" si="65"/>
        <v/>
      </c>
    </row>
    <row r="425" spans="1:29" x14ac:dyDescent="0.25">
      <c r="A425" s="2"/>
      <c r="B425" s="13"/>
      <c r="C425" s="123"/>
      <c r="D425" s="124"/>
      <c r="E425" s="125"/>
      <c r="F425" s="126"/>
      <c r="G425" s="2"/>
      <c r="H425" s="146" t="str">
        <f>IF($R425="", "", IFERROR(INDEX('Time &amp; Efficiency'!$CJ$9:$CJ$1470, MATCH(CONCATENATE($R425, " - ", 'Time &amp; Efficiency'!CQ$8), 'Time &amp; Efficiency'!CS$9:CS$1470, 0)), $O$7))</f>
        <v/>
      </c>
      <c r="I425" s="147" t="str">
        <f>IF($R425="", "", IFERROR(INDEX('Time &amp; Efficiency'!$CJ$9:$CJ$1470, MATCH(CONCATENATE($R425, " - ", 'Time &amp; Efficiency'!CR$8), 'Time &amp; Efficiency'!CT$9:CT$1470, 0)), $O$7))</f>
        <v/>
      </c>
      <c r="J425" s="2"/>
      <c r="M425" s="17" t="str">
        <f t="shared" si="66"/>
        <v/>
      </c>
      <c r="O425" s="118" t="str">
        <f t="shared" si="67"/>
        <v/>
      </c>
      <c r="Q425" s="131" t="str">
        <f t="shared" si="68"/>
        <v/>
      </c>
      <c r="R425" s="134" t="str">
        <f t="shared" si="69"/>
        <v/>
      </c>
      <c r="T425" s="17">
        <v>415</v>
      </c>
      <c r="U425" s="131" t="str">
        <f t="shared" si="70"/>
        <v/>
      </c>
      <c r="W425" s="137" t="str">
        <f t="shared" si="71"/>
        <v/>
      </c>
      <c r="Y425" s="6" t="str">
        <f t="shared" si="72"/>
        <v/>
      </c>
      <c r="Z425" s="54" t="str">
        <f t="shared" si="72"/>
        <v/>
      </c>
      <c r="AA425" s="54" t="str">
        <f t="shared" si="73"/>
        <v/>
      </c>
      <c r="AB425" s="54" t="str">
        <f t="shared" si="64"/>
        <v/>
      </c>
      <c r="AC425" s="7" t="str">
        <f t="shared" si="65"/>
        <v/>
      </c>
    </row>
    <row r="426" spans="1:29" x14ac:dyDescent="0.25">
      <c r="A426" s="2"/>
      <c r="B426" s="13"/>
      <c r="C426" s="123"/>
      <c r="D426" s="124"/>
      <c r="E426" s="125"/>
      <c r="F426" s="126"/>
      <c r="G426" s="2"/>
      <c r="H426" s="146" t="str">
        <f>IF($R426="", "", IFERROR(INDEX('Time &amp; Efficiency'!$CJ$9:$CJ$1470, MATCH(CONCATENATE($R426, " - ", 'Time &amp; Efficiency'!CQ$8), 'Time &amp; Efficiency'!CS$9:CS$1470, 0)), $O$7))</f>
        <v/>
      </c>
      <c r="I426" s="147" t="str">
        <f>IF($R426="", "", IFERROR(INDEX('Time &amp; Efficiency'!$CJ$9:$CJ$1470, MATCH(CONCATENATE($R426, " - ", 'Time &amp; Efficiency'!CR$8), 'Time &amp; Efficiency'!CT$9:CT$1470, 0)), $O$7))</f>
        <v/>
      </c>
      <c r="J426" s="2"/>
      <c r="M426" s="17" t="str">
        <f t="shared" si="66"/>
        <v/>
      </c>
      <c r="O426" s="118" t="str">
        <f t="shared" si="67"/>
        <v/>
      </c>
      <c r="Q426" s="131" t="str">
        <f t="shared" si="68"/>
        <v/>
      </c>
      <c r="R426" s="134" t="str">
        <f t="shared" si="69"/>
        <v/>
      </c>
      <c r="T426" s="17">
        <v>416</v>
      </c>
      <c r="U426" s="131" t="str">
        <f t="shared" si="70"/>
        <v/>
      </c>
      <c r="W426" s="137" t="str">
        <f t="shared" si="71"/>
        <v/>
      </c>
      <c r="Y426" s="6" t="str">
        <f t="shared" si="72"/>
        <v/>
      </c>
      <c r="Z426" s="54" t="str">
        <f t="shared" si="72"/>
        <v/>
      </c>
      <c r="AA426" s="54" t="str">
        <f t="shared" si="73"/>
        <v/>
      </c>
      <c r="AB426" s="54" t="str">
        <f t="shared" si="64"/>
        <v/>
      </c>
      <c r="AC426" s="7" t="str">
        <f t="shared" si="65"/>
        <v/>
      </c>
    </row>
    <row r="427" spans="1:29" x14ac:dyDescent="0.25">
      <c r="A427" s="2"/>
      <c r="B427" s="13"/>
      <c r="C427" s="123"/>
      <c r="D427" s="124"/>
      <c r="E427" s="125"/>
      <c r="F427" s="126"/>
      <c r="G427" s="2"/>
      <c r="H427" s="146" t="str">
        <f>IF($R427="", "", IFERROR(INDEX('Time &amp; Efficiency'!$CJ$9:$CJ$1470, MATCH(CONCATENATE($R427, " - ", 'Time &amp; Efficiency'!CQ$8), 'Time &amp; Efficiency'!CS$9:CS$1470, 0)), $O$7))</f>
        <v/>
      </c>
      <c r="I427" s="147" t="str">
        <f>IF($R427="", "", IFERROR(INDEX('Time &amp; Efficiency'!$CJ$9:$CJ$1470, MATCH(CONCATENATE($R427, " - ", 'Time &amp; Efficiency'!CR$8), 'Time &amp; Efficiency'!CT$9:CT$1470, 0)), $O$7))</f>
        <v/>
      </c>
      <c r="J427" s="2"/>
      <c r="M427" s="17" t="str">
        <f t="shared" si="66"/>
        <v/>
      </c>
      <c r="O427" s="118" t="str">
        <f t="shared" si="67"/>
        <v/>
      </c>
      <c r="Q427" s="131" t="str">
        <f t="shared" si="68"/>
        <v/>
      </c>
      <c r="R427" s="134" t="str">
        <f t="shared" si="69"/>
        <v/>
      </c>
      <c r="T427" s="17">
        <v>417</v>
      </c>
      <c r="U427" s="131" t="str">
        <f t="shared" si="70"/>
        <v/>
      </c>
      <c r="W427" s="137" t="str">
        <f t="shared" si="71"/>
        <v/>
      </c>
      <c r="Y427" s="6" t="str">
        <f t="shared" si="72"/>
        <v/>
      </c>
      <c r="Z427" s="54" t="str">
        <f t="shared" si="72"/>
        <v/>
      </c>
      <c r="AA427" s="54" t="str">
        <f t="shared" si="73"/>
        <v/>
      </c>
      <c r="AB427" s="54" t="str">
        <f t="shared" si="64"/>
        <v/>
      </c>
      <c r="AC427" s="7" t="str">
        <f t="shared" si="65"/>
        <v/>
      </c>
    </row>
    <row r="428" spans="1:29" x14ac:dyDescent="0.25">
      <c r="A428" s="2"/>
      <c r="B428" s="13"/>
      <c r="C428" s="123"/>
      <c r="D428" s="124"/>
      <c r="E428" s="125"/>
      <c r="F428" s="126"/>
      <c r="G428" s="2"/>
      <c r="H428" s="146" t="str">
        <f>IF($R428="", "", IFERROR(INDEX('Time &amp; Efficiency'!$CJ$9:$CJ$1470, MATCH(CONCATENATE($R428, " - ", 'Time &amp; Efficiency'!CQ$8), 'Time &amp; Efficiency'!CS$9:CS$1470, 0)), $O$7))</f>
        <v/>
      </c>
      <c r="I428" s="147" t="str">
        <f>IF($R428="", "", IFERROR(INDEX('Time &amp; Efficiency'!$CJ$9:$CJ$1470, MATCH(CONCATENATE($R428, " - ", 'Time &amp; Efficiency'!CR$8), 'Time &amp; Efficiency'!CT$9:CT$1470, 0)), $O$7))</f>
        <v/>
      </c>
      <c r="J428" s="2"/>
      <c r="M428" s="17" t="str">
        <f t="shared" si="66"/>
        <v/>
      </c>
      <c r="O428" s="118" t="str">
        <f t="shared" si="67"/>
        <v/>
      </c>
      <c r="Q428" s="131" t="str">
        <f t="shared" si="68"/>
        <v/>
      </c>
      <c r="R428" s="134" t="str">
        <f t="shared" si="69"/>
        <v/>
      </c>
      <c r="T428" s="17">
        <v>418</v>
      </c>
      <c r="U428" s="131" t="str">
        <f t="shared" si="70"/>
        <v/>
      </c>
      <c r="W428" s="137" t="str">
        <f t="shared" si="71"/>
        <v/>
      </c>
      <c r="Y428" s="6" t="str">
        <f t="shared" si="72"/>
        <v/>
      </c>
      <c r="Z428" s="54" t="str">
        <f t="shared" si="72"/>
        <v/>
      </c>
      <c r="AA428" s="54" t="str">
        <f t="shared" si="73"/>
        <v/>
      </c>
      <c r="AB428" s="54" t="str">
        <f t="shared" si="64"/>
        <v/>
      </c>
      <c r="AC428" s="7" t="str">
        <f t="shared" si="65"/>
        <v/>
      </c>
    </row>
    <row r="429" spans="1:29" x14ac:dyDescent="0.25">
      <c r="A429" s="2"/>
      <c r="B429" s="13"/>
      <c r="C429" s="123"/>
      <c r="D429" s="124"/>
      <c r="E429" s="125"/>
      <c r="F429" s="126"/>
      <c r="G429" s="2"/>
      <c r="H429" s="146" t="str">
        <f>IF($R429="", "", IFERROR(INDEX('Time &amp; Efficiency'!$CJ$9:$CJ$1470, MATCH(CONCATENATE($R429, " - ", 'Time &amp; Efficiency'!CQ$8), 'Time &amp; Efficiency'!CS$9:CS$1470, 0)), $O$7))</f>
        <v/>
      </c>
      <c r="I429" s="147" t="str">
        <f>IF($R429="", "", IFERROR(INDEX('Time &amp; Efficiency'!$CJ$9:$CJ$1470, MATCH(CONCATENATE($R429, " - ", 'Time &amp; Efficiency'!CR$8), 'Time &amp; Efficiency'!CT$9:CT$1470, 0)), $O$7))</f>
        <v/>
      </c>
      <c r="J429" s="2"/>
      <c r="M429" s="17" t="str">
        <f t="shared" si="66"/>
        <v/>
      </c>
      <c r="O429" s="118" t="str">
        <f t="shared" si="67"/>
        <v/>
      </c>
      <c r="Q429" s="131" t="str">
        <f t="shared" si="68"/>
        <v/>
      </c>
      <c r="R429" s="134" t="str">
        <f t="shared" si="69"/>
        <v/>
      </c>
      <c r="T429" s="17">
        <v>419</v>
      </c>
      <c r="U429" s="131" t="str">
        <f t="shared" si="70"/>
        <v/>
      </c>
      <c r="W429" s="137" t="str">
        <f t="shared" si="71"/>
        <v/>
      </c>
      <c r="Y429" s="6" t="str">
        <f t="shared" si="72"/>
        <v/>
      </c>
      <c r="Z429" s="54" t="str">
        <f t="shared" si="72"/>
        <v/>
      </c>
      <c r="AA429" s="54" t="str">
        <f t="shared" si="73"/>
        <v/>
      </c>
      <c r="AB429" s="54" t="str">
        <f t="shared" si="64"/>
        <v/>
      </c>
      <c r="AC429" s="7" t="str">
        <f t="shared" si="65"/>
        <v/>
      </c>
    </row>
    <row r="430" spans="1:29" x14ac:dyDescent="0.25">
      <c r="A430" s="2"/>
      <c r="B430" s="13"/>
      <c r="C430" s="123"/>
      <c r="D430" s="124"/>
      <c r="E430" s="125"/>
      <c r="F430" s="126"/>
      <c r="G430" s="2"/>
      <c r="H430" s="146" t="str">
        <f>IF($R430="", "", IFERROR(INDEX('Time &amp; Efficiency'!$CJ$9:$CJ$1470, MATCH(CONCATENATE($R430, " - ", 'Time &amp; Efficiency'!CQ$8), 'Time &amp; Efficiency'!CS$9:CS$1470, 0)), $O$7))</f>
        <v/>
      </c>
      <c r="I430" s="147" t="str">
        <f>IF($R430="", "", IFERROR(INDEX('Time &amp; Efficiency'!$CJ$9:$CJ$1470, MATCH(CONCATENATE($R430, " - ", 'Time &amp; Efficiency'!CR$8), 'Time &amp; Efficiency'!CT$9:CT$1470, 0)), $O$7))</f>
        <v/>
      </c>
      <c r="J430" s="2"/>
      <c r="M430" s="17" t="str">
        <f t="shared" si="66"/>
        <v/>
      </c>
      <c r="O430" s="118" t="str">
        <f t="shared" si="67"/>
        <v/>
      </c>
      <c r="Q430" s="131" t="str">
        <f t="shared" si="68"/>
        <v/>
      </c>
      <c r="R430" s="134" t="str">
        <f t="shared" si="69"/>
        <v/>
      </c>
      <c r="T430" s="17">
        <v>420</v>
      </c>
      <c r="U430" s="131" t="str">
        <f t="shared" si="70"/>
        <v/>
      </c>
      <c r="W430" s="137" t="str">
        <f t="shared" si="71"/>
        <v/>
      </c>
      <c r="Y430" s="6" t="str">
        <f t="shared" si="72"/>
        <v/>
      </c>
      <c r="Z430" s="54" t="str">
        <f t="shared" si="72"/>
        <v/>
      </c>
      <c r="AA430" s="54" t="str">
        <f t="shared" si="73"/>
        <v/>
      </c>
      <c r="AB430" s="54" t="str">
        <f t="shared" si="64"/>
        <v/>
      </c>
      <c r="AC430" s="7" t="str">
        <f t="shared" si="65"/>
        <v/>
      </c>
    </row>
    <row r="431" spans="1:29" x14ac:dyDescent="0.25">
      <c r="A431" s="2"/>
      <c r="B431" s="13"/>
      <c r="C431" s="123"/>
      <c r="D431" s="124"/>
      <c r="E431" s="125"/>
      <c r="F431" s="126"/>
      <c r="G431" s="2"/>
      <c r="H431" s="146" t="str">
        <f>IF($R431="", "", IFERROR(INDEX('Time &amp; Efficiency'!$CJ$9:$CJ$1470, MATCH(CONCATENATE($R431, " - ", 'Time &amp; Efficiency'!CQ$8), 'Time &amp; Efficiency'!CS$9:CS$1470, 0)), $O$7))</f>
        <v/>
      </c>
      <c r="I431" s="147" t="str">
        <f>IF($R431="", "", IFERROR(INDEX('Time &amp; Efficiency'!$CJ$9:$CJ$1470, MATCH(CONCATENATE($R431, " - ", 'Time &amp; Efficiency'!CR$8), 'Time &amp; Efficiency'!CT$9:CT$1470, 0)), $O$7))</f>
        <v/>
      </c>
      <c r="J431" s="2"/>
      <c r="M431" s="17" t="str">
        <f t="shared" si="66"/>
        <v/>
      </c>
      <c r="O431" s="118" t="str">
        <f t="shared" si="67"/>
        <v/>
      </c>
      <c r="Q431" s="131" t="str">
        <f t="shared" si="68"/>
        <v/>
      </c>
      <c r="R431" s="134" t="str">
        <f t="shared" si="69"/>
        <v/>
      </c>
      <c r="T431" s="17">
        <v>421</v>
      </c>
      <c r="U431" s="131" t="str">
        <f t="shared" si="70"/>
        <v/>
      </c>
      <c r="W431" s="137" t="str">
        <f t="shared" si="71"/>
        <v/>
      </c>
      <c r="Y431" s="6" t="str">
        <f t="shared" si="72"/>
        <v/>
      </c>
      <c r="Z431" s="54" t="str">
        <f t="shared" si="72"/>
        <v/>
      </c>
      <c r="AA431" s="54" t="str">
        <f t="shared" si="73"/>
        <v/>
      </c>
      <c r="AB431" s="54" t="str">
        <f t="shared" si="64"/>
        <v/>
      </c>
      <c r="AC431" s="7" t="str">
        <f t="shared" si="65"/>
        <v/>
      </c>
    </row>
    <row r="432" spans="1:29" x14ac:dyDescent="0.25">
      <c r="A432" s="2"/>
      <c r="B432" s="13"/>
      <c r="C432" s="123"/>
      <c r="D432" s="124"/>
      <c r="E432" s="125"/>
      <c r="F432" s="126"/>
      <c r="G432" s="2"/>
      <c r="H432" s="146" t="str">
        <f>IF($R432="", "", IFERROR(INDEX('Time &amp; Efficiency'!$CJ$9:$CJ$1470, MATCH(CONCATENATE($R432, " - ", 'Time &amp; Efficiency'!CQ$8), 'Time &amp; Efficiency'!CS$9:CS$1470, 0)), $O$7))</f>
        <v/>
      </c>
      <c r="I432" s="147" t="str">
        <f>IF($R432="", "", IFERROR(INDEX('Time &amp; Efficiency'!$CJ$9:$CJ$1470, MATCH(CONCATENATE($R432, " - ", 'Time &amp; Efficiency'!CR$8), 'Time &amp; Efficiency'!CT$9:CT$1470, 0)), $O$7))</f>
        <v/>
      </c>
      <c r="J432" s="2"/>
      <c r="M432" s="17" t="str">
        <f t="shared" si="66"/>
        <v/>
      </c>
      <c r="O432" s="118" t="str">
        <f t="shared" si="67"/>
        <v/>
      </c>
      <c r="Q432" s="131" t="str">
        <f t="shared" si="68"/>
        <v/>
      </c>
      <c r="R432" s="134" t="str">
        <f t="shared" si="69"/>
        <v/>
      </c>
      <c r="T432" s="17">
        <v>422</v>
      </c>
      <c r="U432" s="131" t="str">
        <f t="shared" si="70"/>
        <v/>
      </c>
      <c r="W432" s="137" t="str">
        <f t="shared" si="71"/>
        <v/>
      </c>
      <c r="Y432" s="6" t="str">
        <f t="shared" si="72"/>
        <v/>
      </c>
      <c r="Z432" s="54" t="str">
        <f t="shared" si="72"/>
        <v/>
      </c>
      <c r="AA432" s="54" t="str">
        <f t="shared" si="73"/>
        <v/>
      </c>
      <c r="AB432" s="54" t="str">
        <f t="shared" si="64"/>
        <v/>
      </c>
      <c r="AC432" s="7" t="str">
        <f t="shared" si="65"/>
        <v/>
      </c>
    </row>
    <row r="433" spans="1:29" x14ac:dyDescent="0.25">
      <c r="A433" s="2"/>
      <c r="B433" s="13"/>
      <c r="C433" s="123"/>
      <c r="D433" s="124"/>
      <c r="E433" s="125"/>
      <c r="F433" s="126"/>
      <c r="G433" s="2"/>
      <c r="H433" s="146" t="str">
        <f>IF($R433="", "", IFERROR(INDEX('Time &amp; Efficiency'!$CJ$9:$CJ$1470, MATCH(CONCATENATE($R433, " - ", 'Time &amp; Efficiency'!CQ$8), 'Time &amp; Efficiency'!CS$9:CS$1470, 0)), $O$7))</f>
        <v/>
      </c>
      <c r="I433" s="147" t="str">
        <f>IF($R433="", "", IFERROR(INDEX('Time &amp; Efficiency'!$CJ$9:$CJ$1470, MATCH(CONCATENATE($R433, " - ", 'Time &amp; Efficiency'!CR$8), 'Time &amp; Efficiency'!CT$9:CT$1470, 0)), $O$7))</f>
        <v/>
      </c>
      <c r="J433" s="2"/>
      <c r="M433" s="17" t="str">
        <f t="shared" si="66"/>
        <v/>
      </c>
      <c r="O433" s="118" t="str">
        <f t="shared" si="67"/>
        <v/>
      </c>
      <c r="Q433" s="131" t="str">
        <f t="shared" si="68"/>
        <v/>
      </c>
      <c r="R433" s="134" t="str">
        <f t="shared" si="69"/>
        <v/>
      </c>
      <c r="T433" s="17">
        <v>423</v>
      </c>
      <c r="U433" s="131" t="str">
        <f t="shared" si="70"/>
        <v/>
      </c>
      <c r="W433" s="137" t="str">
        <f t="shared" si="71"/>
        <v/>
      </c>
      <c r="Y433" s="6" t="str">
        <f t="shared" si="72"/>
        <v/>
      </c>
      <c r="Z433" s="54" t="str">
        <f t="shared" si="72"/>
        <v/>
      </c>
      <c r="AA433" s="54" t="str">
        <f t="shared" si="73"/>
        <v/>
      </c>
      <c r="AB433" s="54" t="str">
        <f t="shared" si="64"/>
        <v/>
      </c>
      <c r="AC433" s="7" t="str">
        <f t="shared" si="65"/>
        <v/>
      </c>
    </row>
    <row r="434" spans="1:29" x14ac:dyDescent="0.25">
      <c r="A434" s="2"/>
      <c r="B434" s="13"/>
      <c r="C434" s="123"/>
      <c r="D434" s="124"/>
      <c r="E434" s="125"/>
      <c r="F434" s="126"/>
      <c r="G434" s="2"/>
      <c r="H434" s="146" t="str">
        <f>IF($R434="", "", IFERROR(INDEX('Time &amp; Efficiency'!$CJ$9:$CJ$1470, MATCH(CONCATENATE($R434, " - ", 'Time &amp; Efficiency'!CQ$8), 'Time &amp; Efficiency'!CS$9:CS$1470, 0)), $O$7))</f>
        <v/>
      </c>
      <c r="I434" s="147" t="str">
        <f>IF($R434="", "", IFERROR(INDEX('Time &amp; Efficiency'!$CJ$9:$CJ$1470, MATCH(CONCATENATE($R434, " - ", 'Time &amp; Efficiency'!CR$8), 'Time &amp; Efficiency'!CT$9:CT$1470, 0)), $O$7))</f>
        <v/>
      </c>
      <c r="J434" s="2"/>
      <c r="M434" s="17" t="str">
        <f t="shared" si="66"/>
        <v/>
      </c>
      <c r="O434" s="118" t="str">
        <f t="shared" si="67"/>
        <v/>
      </c>
      <c r="Q434" s="131" t="str">
        <f t="shared" si="68"/>
        <v/>
      </c>
      <c r="R434" s="134" t="str">
        <f t="shared" si="69"/>
        <v/>
      </c>
      <c r="T434" s="17">
        <v>424</v>
      </c>
      <c r="U434" s="131" t="str">
        <f t="shared" si="70"/>
        <v/>
      </c>
      <c r="W434" s="137" t="str">
        <f t="shared" si="71"/>
        <v/>
      </c>
      <c r="Y434" s="6" t="str">
        <f t="shared" si="72"/>
        <v/>
      </c>
      <c r="Z434" s="54" t="str">
        <f t="shared" si="72"/>
        <v/>
      </c>
      <c r="AA434" s="54" t="str">
        <f t="shared" si="73"/>
        <v/>
      </c>
      <c r="AB434" s="54" t="str">
        <f t="shared" si="64"/>
        <v/>
      </c>
      <c r="AC434" s="7" t="str">
        <f t="shared" si="65"/>
        <v/>
      </c>
    </row>
    <row r="435" spans="1:29" x14ac:dyDescent="0.25">
      <c r="A435" s="2"/>
      <c r="B435" s="13"/>
      <c r="C435" s="123"/>
      <c r="D435" s="124"/>
      <c r="E435" s="125"/>
      <c r="F435" s="126"/>
      <c r="G435" s="2"/>
      <c r="H435" s="146" t="str">
        <f>IF($R435="", "", IFERROR(INDEX('Time &amp; Efficiency'!$CJ$9:$CJ$1470, MATCH(CONCATENATE($R435, " - ", 'Time &amp; Efficiency'!CQ$8), 'Time &amp; Efficiency'!CS$9:CS$1470, 0)), $O$7))</f>
        <v/>
      </c>
      <c r="I435" s="147" t="str">
        <f>IF($R435="", "", IFERROR(INDEX('Time &amp; Efficiency'!$CJ$9:$CJ$1470, MATCH(CONCATENATE($R435, " - ", 'Time &amp; Efficiency'!CR$8), 'Time &amp; Efficiency'!CT$9:CT$1470, 0)), $O$7))</f>
        <v/>
      </c>
      <c r="J435" s="2"/>
      <c r="M435" s="17" t="str">
        <f t="shared" si="66"/>
        <v/>
      </c>
      <c r="O435" s="118" t="str">
        <f t="shared" si="67"/>
        <v/>
      </c>
      <c r="Q435" s="131" t="str">
        <f t="shared" si="68"/>
        <v/>
      </c>
      <c r="R435" s="134" t="str">
        <f t="shared" si="69"/>
        <v/>
      </c>
      <c r="T435" s="17">
        <v>425</v>
      </c>
      <c r="U435" s="131" t="str">
        <f t="shared" si="70"/>
        <v/>
      </c>
      <c r="W435" s="137" t="str">
        <f t="shared" si="71"/>
        <v/>
      </c>
      <c r="Y435" s="6" t="str">
        <f t="shared" si="72"/>
        <v/>
      </c>
      <c r="Z435" s="54" t="str">
        <f t="shared" si="72"/>
        <v/>
      </c>
      <c r="AA435" s="54" t="str">
        <f t="shared" si="73"/>
        <v/>
      </c>
      <c r="AB435" s="54" t="str">
        <f t="shared" si="64"/>
        <v/>
      </c>
      <c r="AC435" s="7" t="str">
        <f t="shared" si="65"/>
        <v/>
      </c>
    </row>
    <row r="436" spans="1:29" x14ac:dyDescent="0.25">
      <c r="A436" s="2"/>
      <c r="B436" s="13"/>
      <c r="C436" s="123"/>
      <c r="D436" s="124"/>
      <c r="E436" s="125"/>
      <c r="F436" s="126"/>
      <c r="G436" s="2"/>
      <c r="H436" s="146" t="str">
        <f>IF($R436="", "", IFERROR(INDEX('Time &amp; Efficiency'!$CJ$9:$CJ$1470, MATCH(CONCATENATE($R436, " - ", 'Time &amp; Efficiency'!CQ$8), 'Time &amp; Efficiency'!CS$9:CS$1470, 0)), $O$7))</f>
        <v/>
      </c>
      <c r="I436" s="147" t="str">
        <f>IF($R436="", "", IFERROR(INDEX('Time &amp; Efficiency'!$CJ$9:$CJ$1470, MATCH(CONCATENATE($R436, " - ", 'Time &amp; Efficiency'!CR$8), 'Time &amp; Efficiency'!CT$9:CT$1470, 0)), $O$7))</f>
        <v/>
      </c>
      <c r="J436" s="2"/>
      <c r="M436" s="17" t="str">
        <f t="shared" si="66"/>
        <v/>
      </c>
      <c r="O436" s="118" t="str">
        <f t="shared" si="67"/>
        <v/>
      </c>
      <c r="Q436" s="131" t="str">
        <f t="shared" si="68"/>
        <v/>
      </c>
      <c r="R436" s="134" t="str">
        <f t="shared" si="69"/>
        <v/>
      </c>
      <c r="T436" s="17">
        <v>426</v>
      </c>
      <c r="U436" s="131" t="str">
        <f t="shared" si="70"/>
        <v/>
      </c>
      <c r="W436" s="137" t="str">
        <f t="shared" si="71"/>
        <v/>
      </c>
      <c r="Y436" s="6" t="str">
        <f t="shared" si="72"/>
        <v/>
      </c>
      <c r="Z436" s="54" t="str">
        <f t="shared" si="72"/>
        <v/>
      </c>
      <c r="AA436" s="54" t="str">
        <f t="shared" si="73"/>
        <v/>
      </c>
      <c r="AB436" s="54" t="str">
        <f t="shared" si="64"/>
        <v/>
      </c>
      <c r="AC436" s="7" t="str">
        <f t="shared" si="65"/>
        <v/>
      </c>
    </row>
    <row r="437" spans="1:29" x14ac:dyDescent="0.25">
      <c r="A437" s="2"/>
      <c r="B437" s="13"/>
      <c r="C437" s="123"/>
      <c r="D437" s="124"/>
      <c r="E437" s="125"/>
      <c r="F437" s="126"/>
      <c r="G437" s="2"/>
      <c r="H437" s="146" t="str">
        <f>IF($R437="", "", IFERROR(INDEX('Time &amp; Efficiency'!$CJ$9:$CJ$1470, MATCH(CONCATENATE($R437, " - ", 'Time &amp; Efficiency'!CQ$8), 'Time &amp; Efficiency'!CS$9:CS$1470, 0)), $O$7))</f>
        <v/>
      </c>
      <c r="I437" s="147" t="str">
        <f>IF($R437="", "", IFERROR(INDEX('Time &amp; Efficiency'!$CJ$9:$CJ$1470, MATCH(CONCATENATE($R437, " - ", 'Time &amp; Efficiency'!CR$8), 'Time &amp; Efficiency'!CT$9:CT$1470, 0)), $O$7))</f>
        <v/>
      </c>
      <c r="J437" s="2"/>
      <c r="M437" s="17" t="str">
        <f t="shared" si="66"/>
        <v/>
      </c>
      <c r="O437" s="118" t="str">
        <f t="shared" si="67"/>
        <v/>
      </c>
      <c r="Q437" s="131" t="str">
        <f t="shared" si="68"/>
        <v/>
      </c>
      <c r="R437" s="134" t="str">
        <f t="shared" si="69"/>
        <v/>
      </c>
      <c r="T437" s="17">
        <v>427</v>
      </c>
      <c r="U437" s="131" t="str">
        <f t="shared" si="70"/>
        <v/>
      </c>
      <c r="W437" s="137" t="str">
        <f t="shared" si="71"/>
        <v/>
      </c>
      <c r="Y437" s="6" t="str">
        <f t="shared" si="72"/>
        <v/>
      </c>
      <c r="Z437" s="54" t="str">
        <f t="shared" si="72"/>
        <v/>
      </c>
      <c r="AA437" s="54" t="str">
        <f t="shared" si="73"/>
        <v/>
      </c>
      <c r="AB437" s="54" t="str">
        <f t="shared" si="64"/>
        <v/>
      </c>
      <c r="AC437" s="7" t="str">
        <f t="shared" si="65"/>
        <v/>
      </c>
    </row>
    <row r="438" spans="1:29" x14ac:dyDescent="0.25">
      <c r="A438" s="2"/>
      <c r="B438" s="13"/>
      <c r="C438" s="123"/>
      <c r="D438" s="124"/>
      <c r="E438" s="125"/>
      <c r="F438" s="126"/>
      <c r="G438" s="2"/>
      <c r="H438" s="146" t="str">
        <f>IF($R438="", "", IFERROR(INDEX('Time &amp; Efficiency'!$CJ$9:$CJ$1470, MATCH(CONCATENATE($R438, " - ", 'Time &amp; Efficiency'!CQ$8), 'Time &amp; Efficiency'!CS$9:CS$1470, 0)), $O$7))</f>
        <v/>
      </c>
      <c r="I438" s="147" t="str">
        <f>IF($R438="", "", IFERROR(INDEX('Time &amp; Efficiency'!$CJ$9:$CJ$1470, MATCH(CONCATENATE($R438, " - ", 'Time &amp; Efficiency'!CR$8), 'Time &amp; Efficiency'!CT$9:CT$1470, 0)), $O$7))</f>
        <v/>
      </c>
      <c r="J438" s="2"/>
      <c r="M438" s="17" t="str">
        <f t="shared" si="66"/>
        <v/>
      </c>
      <c r="O438" s="118" t="str">
        <f t="shared" si="67"/>
        <v/>
      </c>
      <c r="Q438" s="131" t="str">
        <f t="shared" si="68"/>
        <v/>
      </c>
      <c r="R438" s="134" t="str">
        <f t="shared" si="69"/>
        <v/>
      </c>
      <c r="T438" s="17">
        <v>428</v>
      </c>
      <c r="U438" s="131" t="str">
        <f t="shared" si="70"/>
        <v/>
      </c>
      <c r="W438" s="137" t="str">
        <f t="shared" si="71"/>
        <v/>
      </c>
      <c r="Y438" s="6" t="str">
        <f t="shared" si="72"/>
        <v/>
      </c>
      <c r="Z438" s="54" t="str">
        <f t="shared" si="72"/>
        <v/>
      </c>
      <c r="AA438" s="54" t="str">
        <f t="shared" si="73"/>
        <v/>
      </c>
      <c r="AB438" s="54" t="str">
        <f t="shared" si="64"/>
        <v/>
      </c>
      <c r="AC438" s="7" t="str">
        <f t="shared" si="65"/>
        <v/>
      </c>
    </row>
    <row r="439" spans="1:29" x14ac:dyDescent="0.25">
      <c r="A439" s="2"/>
      <c r="B439" s="13"/>
      <c r="C439" s="123"/>
      <c r="D439" s="124"/>
      <c r="E439" s="125"/>
      <c r="F439" s="126"/>
      <c r="G439" s="2"/>
      <c r="H439" s="146" t="str">
        <f>IF($R439="", "", IFERROR(INDEX('Time &amp; Efficiency'!$CJ$9:$CJ$1470, MATCH(CONCATENATE($R439, " - ", 'Time &amp; Efficiency'!CQ$8), 'Time &amp; Efficiency'!CS$9:CS$1470, 0)), $O$7))</f>
        <v/>
      </c>
      <c r="I439" s="147" t="str">
        <f>IF($R439="", "", IFERROR(INDEX('Time &amp; Efficiency'!$CJ$9:$CJ$1470, MATCH(CONCATENATE($R439, " - ", 'Time &amp; Efficiency'!CR$8), 'Time &amp; Efficiency'!CT$9:CT$1470, 0)), $O$7))</f>
        <v/>
      </c>
      <c r="J439" s="2"/>
      <c r="M439" s="17" t="str">
        <f t="shared" si="66"/>
        <v/>
      </c>
      <c r="O439" s="118" t="str">
        <f t="shared" si="67"/>
        <v/>
      </c>
      <c r="Q439" s="131" t="str">
        <f t="shared" si="68"/>
        <v/>
      </c>
      <c r="R439" s="134" t="str">
        <f t="shared" si="69"/>
        <v/>
      </c>
      <c r="T439" s="17">
        <v>429</v>
      </c>
      <c r="U439" s="131" t="str">
        <f t="shared" si="70"/>
        <v/>
      </c>
      <c r="W439" s="137" t="str">
        <f t="shared" si="71"/>
        <v/>
      </c>
      <c r="Y439" s="6" t="str">
        <f t="shared" si="72"/>
        <v/>
      </c>
      <c r="Z439" s="54" t="str">
        <f t="shared" si="72"/>
        <v/>
      </c>
      <c r="AA439" s="54" t="str">
        <f t="shared" si="73"/>
        <v/>
      </c>
      <c r="AB439" s="54" t="str">
        <f t="shared" si="64"/>
        <v/>
      </c>
      <c r="AC439" s="7" t="str">
        <f t="shared" si="65"/>
        <v/>
      </c>
    </row>
    <row r="440" spans="1:29" x14ac:dyDescent="0.25">
      <c r="A440" s="2"/>
      <c r="B440" s="13"/>
      <c r="C440" s="123"/>
      <c r="D440" s="124"/>
      <c r="E440" s="125"/>
      <c r="F440" s="126"/>
      <c r="G440" s="2"/>
      <c r="H440" s="146" t="str">
        <f>IF($R440="", "", IFERROR(INDEX('Time &amp; Efficiency'!$CJ$9:$CJ$1470, MATCH(CONCATENATE($R440, " - ", 'Time &amp; Efficiency'!CQ$8), 'Time &amp; Efficiency'!CS$9:CS$1470, 0)), $O$7))</f>
        <v/>
      </c>
      <c r="I440" s="147" t="str">
        <f>IF($R440="", "", IFERROR(INDEX('Time &amp; Efficiency'!$CJ$9:$CJ$1470, MATCH(CONCATENATE($R440, " - ", 'Time &amp; Efficiency'!CR$8), 'Time &amp; Efficiency'!CT$9:CT$1470, 0)), $O$7))</f>
        <v/>
      </c>
      <c r="J440" s="2"/>
      <c r="M440" s="17" t="str">
        <f t="shared" si="66"/>
        <v/>
      </c>
      <c r="O440" s="118" t="str">
        <f t="shared" si="67"/>
        <v/>
      </c>
      <c r="Q440" s="131" t="str">
        <f t="shared" si="68"/>
        <v/>
      </c>
      <c r="R440" s="134" t="str">
        <f t="shared" si="69"/>
        <v/>
      </c>
      <c r="T440" s="17">
        <v>430</v>
      </c>
      <c r="U440" s="131" t="str">
        <f t="shared" si="70"/>
        <v/>
      </c>
      <c r="W440" s="137" t="str">
        <f t="shared" si="71"/>
        <v/>
      </c>
      <c r="Y440" s="6" t="str">
        <f t="shared" si="72"/>
        <v/>
      </c>
      <c r="Z440" s="54" t="str">
        <f t="shared" si="72"/>
        <v/>
      </c>
      <c r="AA440" s="54" t="str">
        <f t="shared" si="73"/>
        <v/>
      </c>
      <c r="AB440" s="54" t="str">
        <f t="shared" si="64"/>
        <v/>
      </c>
      <c r="AC440" s="7" t="str">
        <f t="shared" si="65"/>
        <v/>
      </c>
    </row>
    <row r="441" spans="1:29" x14ac:dyDescent="0.25">
      <c r="A441" s="2"/>
      <c r="B441" s="13"/>
      <c r="C441" s="123"/>
      <c r="D441" s="124"/>
      <c r="E441" s="125"/>
      <c r="F441" s="126"/>
      <c r="G441" s="2"/>
      <c r="H441" s="146" t="str">
        <f>IF($R441="", "", IFERROR(INDEX('Time &amp; Efficiency'!$CJ$9:$CJ$1470, MATCH(CONCATENATE($R441, " - ", 'Time &amp; Efficiency'!CQ$8), 'Time &amp; Efficiency'!CS$9:CS$1470, 0)), $O$7))</f>
        <v/>
      </c>
      <c r="I441" s="147" t="str">
        <f>IF($R441="", "", IFERROR(INDEX('Time &amp; Efficiency'!$CJ$9:$CJ$1470, MATCH(CONCATENATE($R441, " - ", 'Time &amp; Efficiency'!CR$8), 'Time &amp; Efficiency'!CT$9:CT$1470, 0)), $O$7))</f>
        <v/>
      </c>
      <c r="J441" s="2"/>
      <c r="M441" s="17" t="str">
        <f t="shared" si="66"/>
        <v/>
      </c>
      <c r="O441" s="118" t="str">
        <f t="shared" si="67"/>
        <v/>
      </c>
      <c r="Q441" s="131" t="str">
        <f t="shared" si="68"/>
        <v/>
      </c>
      <c r="R441" s="134" t="str">
        <f t="shared" si="69"/>
        <v/>
      </c>
      <c r="T441" s="17">
        <v>431</v>
      </c>
      <c r="U441" s="131" t="str">
        <f t="shared" si="70"/>
        <v/>
      </c>
      <c r="W441" s="137" t="str">
        <f t="shared" si="71"/>
        <v/>
      </c>
      <c r="Y441" s="6" t="str">
        <f t="shared" si="72"/>
        <v/>
      </c>
      <c r="Z441" s="54" t="str">
        <f t="shared" si="72"/>
        <v/>
      </c>
      <c r="AA441" s="54" t="str">
        <f t="shared" si="73"/>
        <v/>
      </c>
      <c r="AB441" s="54" t="str">
        <f t="shared" si="64"/>
        <v/>
      </c>
      <c r="AC441" s="7" t="str">
        <f t="shared" si="65"/>
        <v/>
      </c>
    </row>
    <row r="442" spans="1:29" x14ac:dyDescent="0.25">
      <c r="A442" s="2"/>
      <c r="B442" s="13"/>
      <c r="C442" s="123"/>
      <c r="D442" s="124"/>
      <c r="E442" s="125"/>
      <c r="F442" s="126"/>
      <c r="G442" s="2"/>
      <c r="H442" s="146" t="str">
        <f>IF($R442="", "", IFERROR(INDEX('Time &amp; Efficiency'!$CJ$9:$CJ$1470, MATCH(CONCATENATE($R442, " - ", 'Time &amp; Efficiency'!CQ$8), 'Time &amp; Efficiency'!CS$9:CS$1470, 0)), $O$7))</f>
        <v/>
      </c>
      <c r="I442" s="147" t="str">
        <f>IF($R442="", "", IFERROR(INDEX('Time &amp; Efficiency'!$CJ$9:$CJ$1470, MATCH(CONCATENATE($R442, " - ", 'Time &amp; Efficiency'!CR$8), 'Time &amp; Efficiency'!CT$9:CT$1470, 0)), $O$7))</f>
        <v/>
      </c>
      <c r="J442" s="2"/>
      <c r="M442" s="17" t="str">
        <f t="shared" si="66"/>
        <v/>
      </c>
      <c r="O442" s="118" t="str">
        <f t="shared" si="67"/>
        <v/>
      </c>
      <c r="Q442" s="131" t="str">
        <f t="shared" si="68"/>
        <v/>
      </c>
      <c r="R442" s="134" t="str">
        <f t="shared" si="69"/>
        <v/>
      </c>
      <c r="T442" s="17">
        <v>432</v>
      </c>
      <c r="U442" s="131" t="str">
        <f t="shared" si="70"/>
        <v/>
      </c>
      <c r="W442" s="137" t="str">
        <f t="shared" si="71"/>
        <v/>
      </c>
      <c r="Y442" s="6" t="str">
        <f t="shared" si="72"/>
        <v/>
      </c>
      <c r="Z442" s="54" t="str">
        <f t="shared" si="72"/>
        <v/>
      </c>
      <c r="AA442" s="54" t="str">
        <f t="shared" si="73"/>
        <v/>
      </c>
      <c r="AB442" s="54" t="str">
        <f t="shared" si="64"/>
        <v/>
      </c>
      <c r="AC442" s="7" t="str">
        <f t="shared" si="65"/>
        <v/>
      </c>
    </row>
    <row r="443" spans="1:29" x14ac:dyDescent="0.25">
      <c r="A443" s="2"/>
      <c r="B443" s="13"/>
      <c r="C443" s="123"/>
      <c r="D443" s="124"/>
      <c r="E443" s="125"/>
      <c r="F443" s="126"/>
      <c r="G443" s="2"/>
      <c r="H443" s="146" t="str">
        <f>IF($R443="", "", IFERROR(INDEX('Time &amp; Efficiency'!$CJ$9:$CJ$1470, MATCH(CONCATENATE($R443, " - ", 'Time &amp; Efficiency'!CQ$8), 'Time &amp; Efficiency'!CS$9:CS$1470, 0)), $O$7))</f>
        <v/>
      </c>
      <c r="I443" s="147" t="str">
        <f>IF($R443="", "", IFERROR(INDEX('Time &amp; Efficiency'!$CJ$9:$CJ$1470, MATCH(CONCATENATE($R443, " - ", 'Time &amp; Efficiency'!CR$8), 'Time &amp; Efficiency'!CT$9:CT$1470, 0)), $O$7))</f>
        <v/>
      </c>
      <c r="J443" s="2"/>
      <c r="M443" s="17" t="str">
        <f t="shared" si="66"/>
        <v/>
      </c>
      <c r="O443" s="118" t="str">
        <f t="shared" si="67"/>
        <v/>
      </c>
      <c r="Q443" s="131" t="str">
        <f t="shared" si="68"/>
        <v/>
      </c>
      <c r="R443" s="134" t="str">
        <f t="shared" si="69"/>
        <v/>
      </c>
      <c r="T443" s="17">
        <v>433</v>
      </c>
      <c r="U443" s="131" t="str">
        <f t="shared" si="70"/>
        <v/>
      </c>
      <c r="W443" s="137" t="str">
        <f t="shared" si="71"/>
        <v/>
      </c>
      <c r="Y443" s="6" t="str">
        <f t="shared" si="72"/>
        <v/>
      </c>
      <c r="Z443" s="54" t="str">
        <f t="shared" si="72"/>
        <v/>
      </c>
      <c r="AA443" s="54" t="str">
        <f t="shared" si="73"/>
        <v/>
      </c>
      <c r="AB443" s="54" t="str">
        <f t="shared" si="64"/>
        <v/>
      </c>
      <c r="AC443" s="7" t="str">
        <f t="shared" si="65"/>
        <v/>
      </c>
    </row>
    <row r="444" spans="1:29" x14ac:dyDescent="0.25">
      <c r="A444" s="2"/>
      <c r="B444" s="13"/>
      <c r="C444" s="123"/>
      <c r="D444" s="124"/>
      <c r="E444" s="125"/>
      <c r="F444" s="126"/>
      <c r="G444" s="2"/>
      <c r="H444" s="146" t="str">
        <f>IF($R444="", "", IFERROR(INDEX('Time &amp; Efficiency'!$CJ$9:$CJ$1470, MATCH(CONCATENATE($R444, " - ", 'Time &amp; Efficiency'!CQ$8), 'Time &amp; Efficiency'!CS$9:CS$1470, 0)), $O$7))</f>
        <v/>
      </c>
      <c r="I444" s="147" t="str">
        <f>IF($R444="", "", IFERROR(INDEX('Time &amp; Efficiency'!$CJ$9:$CJ$1470, MATCH(CONCATENATE($R444, " - ", 'Time &amp; Efficiency'!CR$8), 'Time &amp; Efficiency'!CT$9:CT$1470, 0)), $O$7))</f>
        <v/>
      </c>
      <c r="J444" s="2"/>
      <c r="M444" s="17" t="str">
        <f t="shared" si="66"/>
        <v/>
      </c>
      <c r="O444" s="118" t="str">
        <f t="shared" si="67"/>
        <v/>
      </c>
      <c r="Q444" s="131" t="str">
        <f t="shared" si="68"/>
        <v/>
      </c>
      <c r="R444" s="134" t="str">
        <f t="shared" si="69"/>
        <v/>
      </c>
      <c r="T444" s="17">
        <v>434</v>
      </c>
      <c r="U444" s="131" t="str">
        <f t="shared" si="70"/>
        <v/>
      </c>
      <c r="W444" s="137" t="str">
        <f t="shared" si="71"/>
        <v/>
      </c>
      <c r="Y444" s="6" t="str">
        <f t="shared" si="72"/>
        <v/>
      </c>
      <c r="Z444" s="54" t="str">
        <f t="shared" si="72"/>
        <v/>
      </c>
      <c r="AA444" s="54" t="str">
        <f t="shared" si="73"/>
        <v/>
      </c>
      <c r="AB444" s="54" t="str">
        <f t="shared" si="64"/>
        <v/>
      </c>
      <c r="AC444" s="7" t="str">
        <f t="shared" si="65"/>
        <v/>
      </c>
    </row>
    <row r="445" spans="1:29" x14ac:dyDescent="0.25">
      <c r="A445" s="2"/>
      <c r="B445" s="13"/>
      <c r="C445" s="123"/>
      <c r="D445" s="124"/>
      <c r="E445" s="125"/>
      <c r="F445" s="126"/>
      <c r="G445" s="2"/>
      <c r="H445" s="146" t="str">
        <f>IF($R445="", "", IFERROR(INDEX('Time &amp; Efficiency'!$CJ$9:$CJ$1470, MATCH(CONCATENATE($R445, " - ", 'Time &amp; Efficiency'!CQ$8), 'Time &amp; Efficiency'!CS$9:CS$1470, 0)), $O$7))</f>
        <v/>
      </c>
      <c r="I445" s="147" t="str">
        <f>IF($R445="", "", IFERROR(INDEX('Time &amp; Efficiency'!$CJ$9:$CJ$1470, MATCH(CONCATENATE($R445, " - ", 'Time &amp; Efficiency'!CR$8), 'Time &amp; Efficiency'!CT$9:CT$1470, 0)), $O$7))</f>
        <v/>
      </c>
      <c r="J445" s="2"/>
      <c r="M445" s="17" t="str">
        <f t="shared" si="66"/>
        <v/>
      </c>
      <c r="O445" s="118" t="str">
        <f t="shared" si="67"/>
        <v/>
      </c>
      <c r="Q445" s="131" t="str">
        <f t="shared" si="68"/>
        <v/>
      </c>
      <c r="R445" s="134" t="str">
        <f t="shared" si="69"/>
        <v/>
      </c>
      <c r="T445" s="17">
        <v>435</v>
      </c>
      <c r="U445" s="131" t="str">
        <f t="shared" si="70"/>
        <v/>
      </c>
      <c r="W445" s="137" t="str">
        <f t="shared" si="71"/>
        <v/>
      </c>
      <c r="Y445" s="6" t="str">
        <f t="shared" si="72"/>
        <v/>
      </c>
      <c r="Z445" s="54" t="str">
        <f t="shared" si="72"/>
        <v/>
      </c>
      <c r="AA445" s="54" t="str">
        <f t="shared" si="73"/>
        <v/>
      </c>
      <c r="AB445" s="54" t="str">
        <f t="shared" si="64"/>
        <v/>
      </c>
      <c r="AC445" s="7" t="str">
        <f t="shared" si="65"/>
        <v/>
      </c>
    </row>
    <row r="446" spans="1:29" x14ac:dyDescent="0.25">
      <c r="A446" s="2"/>
      <c r="B446" s="13"/>
      <c r="C446" s="123"/>
      <c r="D446" s="124"/>
      <c r="E446" s="125"/>
      <c r="F446" s="126"/>
      <c r="G446" s="2"/>
      <c r="H446" s="146" t="str">
        <f>IF($R446="", "", IFERROR(INDEX('Time &amp; Efficiency'!$CJ$9:$CJ$1470, MATCH(CONCATENATE($R446, " - ", 'Time &amp; Efficiency'!CQ$8), 'Time &amp; Efficiency'!CS$9:CS$1470, 0)), $O$7))</f>
        <v/>
      </c>
      <c r="I446" s="147" t="str">
        <f>IF($R446="", "", IFERROR(INDEX('Time &amp; Efficiency'!$CJ$9:$CJ$1470, MATCH(CONCATENATE($R446, " - ", 'Time &amp; Efficiency'!CR$8), 'Time &amp; Efficiency'!CT$9:CT$1470, 0)), $O$7))</f>
        <v/>
      </c>
      <c r="J446" s="2"/>
      <c r="M446" s="17" t="str">
        <f t="shared" si="66"/>
        <v/>
      </c>
      <c r="O446" s="118" t="str">
        <f t="shared" si="67"/>
        <v/>
      </c>
      <c r="Q446" s="131" t="str">
        <f t="shared" si="68"/>
        <v/>
      </c>
      <c r="R446" s="134" t="str">
        <f t="shared" si="69"/>
        <v/>
      </c>
      <c r="T446" s="17">
        <v>436</v>
      </c>
      <c r="U446" s="131" t="str">
        <f t="shared" si="70"/>
        <v/>
      </c>
      <c r="W446" s="137" t="str">
        <f t="shared" si="71"/>
        <v/>
      </c>
      <c r="Y446" s="6" t="str">
        <f t="shared" si="72"/>
        <v/>
      </c>
      <c r="Z446" s="54" t="str">
        <f t="shared" si="72"/>
        <v/>
      </c>
      <c r="AA446" s="54" t="str">
        <f t="shared" si="73"/>
        <v/>
      </c>
      <c r="AB446" s="54" t="str">
        <f t="shared" si="64"/>
        <v/>
      </c>
      <c r="AC446" s="7" t="str">
        <f t="shared" si="65"/>
        <v/>
      </c>
    </row>
    <row r="447" spans="1:29" x14ac:dyDescent="0.25">
      <c r="A447" s="2"/>
      <c r="B447" s="13"/>
      <c r="C447" s="123"/>
      <c r="D447" s="124"/>
      <c r="E447" s="125"/>
      <c r="F447" s="126"/>
      <c r="G447" s="2"/>
      <c r="H447" s="146" t="str">
        <f>IF($R447="", "", IFERROR(INDEX('Time &amp; Efficiency'!$CJ$9:$CJ$1470, MATCH(CONCATENATE($R447, " - ", 'Time &amp; Efficiency'!CQ$8), 'Time &amp; Efficiency'!CS$9:CS$1470, 0)), $O$7))</f>
        <v/>
      </c>
      <c r="I447" s="147" t="str">
        <f>IF($R447="", "", IFERROR(INDEX('Time &amp; Efficiency'!$CJ$9:$CJ$1470, MATCH(CONCATENATE($R447, " - ", 'Time &amp; Efficiency'!CR$8), 'Time &amp; Efficiency'!CT$9:CT$1470, 0)), $O$7))</f>
        <v/>
      </c>
      <c r="J447" s="2"/>
      <c r="M447" s="17" t="str">
        <f t="shared" si="66"/>
        <v/>
      </c>
      <c r="O447" s="118" t="str">
        <f t="shared" si="67"/>
        <v/>
      </c>
      <c r="Q447" s="131" t="str">
        <f t="shared" si="68"/>
        <v/>
      </c>
      <c r="R447" s="134" t="str">
        <f t="shared" si="69"/>
        <v/>
      </c>
      <c r="T447" s="17">
        <v>437</v>
      </c>
      <c r="U447" s="131" t="str">
        <f t="shared" si="70"/>
        <v/>
      </c>
      <c r="W447" s="137" t="str">
        <f t="shared" si="71"/>
        <v/>
      </c>
      <c r="Y447" s="6" t="str">
        <f t="shared" si="72"/>
        <v/>
      </c>
      <c r="Z447" s="54" t="str">
        <f t="shared" si="72"/>
        <v/>
      </c>
      <c r="AA447" s="54" t="str">
        <f t="shared" si="73"/>
        <v/>
      </c>
      <c r="AB447" s="54" t="str">
        <f t="shared" si="64"/>
        <v/>
      </c>
      <c r="AC447" s="7" t="str">
        <f t="shared" si="65"/>
        <v/>
      </c>
    </row>
    <row r="448" spans="1:29" x14ac:dyDescent="0.25">
      <c r="A448" s="2"/>
      <c r="B448" s="13"/>
      <c r="C448" s="123"/>
      <c r="D448" s="124"/>
      <c r="E448" s="125"/>
      <c r="F448" s="126"/>
      <c r="G448" s="2"/>
      <c r="H448" s="146" t="str">
        <f>IF($R448="", "", IFERROR(INDEX('Time &amp; Efficiency'!$CJ$9:$CJ$1470, MATCH(CONCATENATE($R448, " - ", 'Time &amp; Efficiency'!CQ$8), 'Time &amp; Efficiency'!CS$9:CS$1470, 0)), $O$7))</f>
        <v/>
      </c>
      <c r="I448" s="147" t="str">
        <f>IF($R448="", "", IFERROR(INDEX('Time &amp; Efficiency'!$CJ$9:$CJ$1470, MATCH(CONCATENATE($R448, " - ", 'Time &amp; Efficiency'!CR$8), 'Time &amp; Efficiency'!CT$9:CT$1470, 0)), $O$7))</f>
        <v/>
      </c>
      <c r="J448" s="2"/>
      <c r="M448" s="17" t="str">
        <f t="shared" si="66"/>
        <v/>
      </c>
      <c r="O448" s="118" t="str">
        <f t="shared" si="67"/>
        <v/>
      </c>
      <c r="Q448" s="131" t="str">
        <f t="shared" si="68"/>
        <v/>
      </c>
      <c r="R448" s="134" t="str">
        <f t="shared" si="69"/>
        <v/>
      </c>
      <c r="T448" s="17">
        <v>438</v>
      </c>
      <c r="U448" s="131" t="str">
        <f t="shared" si="70"/>
        <v/>
      </c>
      <c r="W448" s="137" t="str">
        <f t="shared" si="71"/>
        <v/>
      </c>
      <c r="Y448" s="6" t="str">
        <f t="shared" si="72"/>
        <v/>
      </c>
      <c r="Z448" s="54" t="str">
        <f t="shared" si="72"/>
        <v/>
      </c>
      <c r="AA448" s="54" t="str">
        <f t="shared" si="73"/>
        <v/>
      </c>
      <c r="AB448" s="54" t="str">
        <f t="shared" si="64"/>
        <v/>
      </c>
      <c r="AC448" s="7" t="str">
        <f t="shared" si="65"/>
        <v/>
      </c>
    </row>
    <row r="449" spans="1:29" x14ac:dyDescent="0.25">
      <c r="A449" s="2"/>
      <c r="B449" s="13"/>
      <c r="C449" s="123"/>
      <c r="D449" s="124"/>
      <c r="E449" s="125"/>
      <c r="F449" s="126"/>
      <c r="G449" s="2"/>
      <c r="H449" s="146" t="str">
        <f>IF($R449="", "", IFERROR(INDEX('Time &amp; Efficiency'!$CJ$9:$CJ$1470, MATCH(CONCATENATE($R449, " - ", 'Time &amp; Efficiency'!CQ$8), 'Time &amp; Efficiency'!CS$9:CS$1470, 0)), $O$7))</f>
        <v/>
      </c>
      <c r="I449" s="147" t="str">
        <f>IF($R449="", "", IFERROR(INDEX('Time &amp; Efficiency'!$CJ$9:$CJ$1470, MATCH(CONCATENATE($R449, " - ", 'Time &amp; Efficiency'!CR$8), 'Time &amp; Efficiency'!CT$9:CT$1470, 0)), $O$7))</f>
        <v/>
      </c>
      <c r="J449" s="2"/>
      <c r="M449" s="17" t="str">
        <f t="shared" si="66"/>
        <v/>
      </c>
      <c r="O449" s="118" t="str">
        <f t="shared" si="67"/>
        <v/>
      </c>
      <c r="Q449" s="131" t="str">
        <f t="shared" si="68"/>
        <v/>
      </c>
      <c r="R449" s="134" t="str">
        <f t="shared" si="69"/>
        <v/>
      </c>
      <c r="T449" s="17">
        <v>439</v>
      </c>
      <c r="U449" s="131" t="str">
        <f t="shared" si="70"/>
        <v/>
      </c>
      <c r="W449" s="137" t="str">
        <f t="shared" si="71"/>
        <v/>
      </c>
      <c r="Y449" s="6" t="str">
        <f t="shared" si="72"/>
        <v/>
      </c>
      <c r="Z449" s="54" t="str">
        <f t="shared" si="72"/>
        <v/>
      </c>
      <c r="AA449" s="54" t="str">
        <f t="shared" si="73"/>
        <v/>
      </c>
      <c r="AB449" s="54" t="str">
        <f t="shared" si="64"/>
        <v/>
      </c>
      <c r="AC449" s="7" t="str">
        <f t="shared" si="65"/>
        <v/>
      </c>
    </row>
    <row r="450" spans="1:29" x14ac:dyDescent="0.25">
      <c r="A450" s="2"/>
      <c r="B450" s="13"/>
      <c r="C450" s="123"/>
      <c r="D450" s="124"/>
      <c r="E450" s="125"/>
      <c r="F450" s="126"/>
      <c r="G450" s="2"/>
      <c r="H450" s="146" t="str">
        <f>IF($R450="", "", IFERROR(INDEX('Time &amp; Efficiency'!$CJ$9:$CJ$1470, MATCH(CONCATENATE($R450, " - ", 'Time &amp; Efficiency'!CQ$8), 'Time &amp; Efficiency'!CS$9:CS$1470, 0)), $O$7))</f>
        <v/>
      </c>
      <c r="I450" s="147" t="str">
        <f>IF($R450="", "", IFERROR(INDEX('Time &amp; Efficiency'!$CJ$9:$CJ$1470, MATCH(CONCATENATE($R450, " - ", 'Time &amp; Efficiency'!CR$8), 'Time &amp; Efficiency'!CT$9:CT$1470, 0)), $O$7))</f>
        <v/>
      </c>
      <c r="J450" s="2"/>
      <c r="M450" s="17" t="str">
        <f t="shared" si="66"/>
        <v/>
      </c>
      <c r="O450" s="118" t="str">
        <f t="shared" si="67"/>
        <v/>
      </c>
      <c r="Q450" s="131" t="str">
        <f t="shared" si="68"/>
        <v/>
      </c>
      <c r="R450" s="134" t="str">
        <f t="shared" si="69"/>
        <v/>
      </c>
      <c r="T450" s="17">
        <v>440</v>
      </c>
      <c r="U450" s="131" t="str">
        <f t="shared" si="70"/>
        <v/>
      </c>
      <c r="W450" s="137" t="str">
        <f t="shared" si="71"/>
        <v/>
      </c>
      <c r="Y450" s="6" t="str">
        <f t="shared" si="72"/>
        <v/>
      </c>
      <c r="Z450" s="54" t="str">
        <f t="shared" si="72"/>
        <v/>
      </c>
      <c r="AA450" s="54" t="str">
        <f t="shared" si="73"/>
        <v/>
      </c>
      <c r="AB450" s="54" t="str">
        <f t="shared" si="64"/>
        <v/>
      </c>
      <c r="AC450" s="7" t="str">
        <f t="shared" si="65"/>
        <v/>
      </c>
    </row>
    <row r="451" spans="1:29" x14ac:dyDescent="0.25">
      <c r="A451" s="2"/>
      <c r="B451" s="13"/>
      <c r="C451" s="123"/>
      <c r="D451" s="124"/>
      <c r="E451" s="125"/>
      <c r="F451" s="126"/>
      <c r="G451" s="2"/>
      <c r="H451" s="146" t="str">
        <f>IF($R451="", "", IFERROR(INDEX('Time &amp; Efficiency'!$CJ$9:$CJ$1470, MATCH(CONCATENATE($R451, " - ", 'Time &amp; Efficiency'!CQ$8), 'Time &amp; Efficiency'!CS$9:CS$1470, 0)), $O$7))</f>
        <v/>
      </c>
      <c r="I451" s="147" t="str">
        <f>IF($R451="", "", IFERROR(INDEX('Time &amp; Efficiency'!$CJ$9:$CJ$1470, MATCH(CONCATENATE($R451, " - ", 'Time &amp; Efficiency'!CR$8), 'Time &amp; Efficiency'!CT$9:CT$1470, 0)), $O$7))</f>
        <v/>
      </c>
      <c r="J451" s="2"/>
      <c r="M451" s="17" t="str">
        <f t="shared" si="66"/>
        <v/>
      </c>
      <c r="O451" s="118" t="str">
        <f t="shared" si="67"/>
        <v/>
      </c>
      <c r="Q451" s="131" t="str">
        <f t="shared" si="68"/>
        <v/>
      </c>
      <c r="R451" s="134" t="str">
        <f t="shared" si="69"/>
        <v/>
      </c>
      <c r="T451" s="17">
        <v>441</v>
      </c>
      <c r="U451" s="131" t="str">
        <f t="shared" si="70"/>
        <v/>
      </c>
      <c r="W451" s="137" t="str">
        <f t="shared" si="71"/>
        <v/>
      </c>
      <c r="Y451" s="6" t="str">
        <f t="shared" si="72"/>
        <v/>
      </c>
      <c r="Z451" s="54" t="str">
        <f t="shared" si="72"/>
        <v/>
      </c>
      <c r="AA451" s="54" t="str">
        <f t="shared" si="73"/>
        <v/>
      </c>
      <c r="AB451" s="54" t="str">
        <f t="shared" si="64"/>
        <v/>
      </c>
      <c r="AC451" s="7" t="str">
        <f t="shared" si="65"/>
        <v/>
      </c>
    </row>
    <row r="452" spans="1:29" x14ac:dyDescent="0.25">
      <c r="A452" s="2"/>
      <c r="B452" s="13"/>
      <c r="C452" s="123"/>
      <c r="D452" s="124"/>
      <c r="E452" s="125"/>
      <c r="F452" s="126"/>
      <c r="G452" s="2"/>
      <c r="H452" s="146" t="str">
        <f>IF($R452="", "", IFERROR(INDEX('Time &amp; Efficiency'!$CJ$9:$CJ$1470, MATCH(CONCATENATE($R452, " - ", 'Time &amp; Efficiency'!CQ$8), 'Time &amp; Efficiency'!CS$9:CS$1470, 0)), $O$7))</f>
        <v/>
      </c>
      <c r="I452" s="147" t="str">
        <f>IF($R452="", "", IFERROR(INDEX('Time &amp; Efficiency'!$CJ$9:$CJ$1470, MATCH(CONCATENATE($R452, " - ", 'Time &amp; Efficiency'!CR$8), 'Time &amp; Efficiency'!CT$9:CT$1470, 0)), $O$7))</f>
        <v/>
      </c>
      <c r="J452" s="2"/>
      <c r="M452" s="17" t="str">
        <f t="shared" si="66"/>
        <v/>
      </c>
      <c r="O452" s="118" t="str">
        <f t="shared" si="67"/>
        <v/>
      </c>
      <c r="Q452" s="131" t="str">
        <f t="shared" si="68"/>
        <v/>
      </c>
      <c r="R452" s="134" t="str">
        <f t="shared" si="69"/>
        <v/>
      </c>
      <c r="T452" s="17">
        <v>442</v>
      </c>
      <c r="U452" s="131" t="str">
        <f t="shared" si="70"/>
        <v/>
      </c>
      <c r="W452" s="137" t="str">
        <f t="shared" si="71"/>
        <v/>
      </c>
      <c r="Y452" s="6" t="str">
        <f t="shared" si="72"/>
        <v/>
      </c>
      <c r="Z452" s="54" t="str">
        <f t="shared" si="72"/>
        <v/>
      </c>
      <c r="AA452" s="54" t="str">
        <f t="shared" si="73"/>
        <v/>
      </c>
      <c r="AB452" s="54" t="str">
        <f t="shared" si="64"/>
        <v/>
      </c>
      <c r="AC452" s="7" t="str">
        <f t="shared" si="65"/>
        <v/>
      </c>
    </row>
    <row r="453" spans="1:29" x14ac:dyDescent="0.25">
      <c r="A453" s="2"/>
      <c r="B453" s="13"/>
      <c r="C453" s="123"/>
      <c r="D453" s="124"/>
      <c r="E453" s="125"/>
      <c r="F453" s="126"/>
      <c r="G453" s="2"/>
      <c r="H453" s="146" t="str">
        <f>IF($R453="", "", IFERROR(INDEX('Time &amp; Efficiency'!$CJ$9:$CJ$1470, MATCH(CONCATENATE($R453, " - ", 'Time &amp; Efficiency'!CQ$8), 'Time &amp; Efficiency'!CS$9:CS$1470, 0)), $O$7))</f>
        <v/>
      </c>
      <c r="I453" s="147" t="str">
        <f>IF($R453="", "", IFERROR(INDEX('Time &amp; Efficiency'!$CJ$9:$CJ$1470, MATCH(CONCATENATE($R453, " - ", 'Time &amp; Efficiency'!CR$8), 'Time &amp; Efficiency'!CT$9:CT$1470, 0)), $O$7))</f>
        <v/>
      </c>
      <c r="J453" s="2"/>
      <c r="M453" s="17" t="str">
        <f t="shared" si="66"/>
        <v/>
      </c>
      <c r="O453" s="118" t="str">
        <f t="shared" si="67"/>
        <v/>
      </c>
      <c r="Q453" s="131" t="str">
        <f t="shared" si="68"/>
        <v/>
      </c>
      <c r="R453" s="134" t="str">
        <f t="shared" si="69"/>
        <v/>
      </c>
      <c r="T453" s="17">
        <v>443</v>
      </c>
      <c r="U453" s="131" t="str">
        <f t="shared" si="70"/>
        <v/>
      </c>
      <c r="W453" s="137" t="str">
        <f t="shared" si="71"/>
        <v/>
      </c>
      <c r="Y453" s="6" t="str">
        <f t="shared" si="72"/>
        <v/>
      </c>
      <c r="Z453" s="54" t="str">
        <f t="shared" si="72"/>
        <v/>
      </c>
      <c r="AA453" s="54" t="str">
        <f t="shared" si="73"/>
        <v/>
      </c>
      <c r="AB453" s="54" t="str">
        <f t="shared" si="64"/>
        <v/>
      </c>
      <c r="AC453" s="7" t="str">
        <f t="shared" si="65"/>
        <v/>
      </c>
    </row>
    <row r="454" spans="1:29" x14ac:dyDescent="0.25">
      <c r="A454" s="2"/>
      <c r="B454" s="13"/>
      <c r="C454" s="123"/>
      <c r="D454" s="124"/>
      <c r="E454" s="125"/>
      <c r="F454" s="126"/>
      <c r="G454" s="2"/>
      <c r="H454" s="146" t="str">
        <f>IF($R454="", "", IFERROR(INDEX('Time &amp; Efficiency'!$CJ$9:$CJ$1470, MATCH(CONCATENATE($R454, " - ", 'Time &amp; Efficiency'!CQ$8), 'Time &amp; Efficiency'!CS$9:CS$1470, 0)), $O$7))</f>
        <v/>
      </c>
      <c r="I454" s="147" t="str">
        <f>IF($R454="", "", IFERROR(INDEX('Time &amp; Efficiency'!$CJ$9:$CJ$1470, MATCH(CONCATENATE($R454, " - ", 'Time &amp; Efficiency'!CR$8), 'Time &amp; Efficiency'!CT$9:CT$1470, 0)), $O$7))</f>
        <v/>
      </c>
      <c r="J454" s="2"/>
      <c r="M454" s="17" t="str">
        <f t="shared" si="66"/>
        <v/>
      </c>
      <c r="O454" s="118" t="str">
        <f t="shared" si="67"/>
        <v/>
      </c>
      <c r="Q454" s="131" t="str">
        <f t="shared" si="68"/>
        <v/>
      </c>
      <c r="R454" s="134" t="str">
        <f t="shared" si="69"/>
        <v/>
      </c>
      <c r="T454" s="17">
        <v>444</v>
      </c>
      <c r="U454" s="131" t="str">
        <f t="shared" si="70"/>
        <v/>
      </c>
      <c r="W454" s="137" t="str">
        <f t="shared" si="71"/>
        <v/>
      </c>
      <c r="Y454" s="6" t="str">
        <f t="shared" si="72"/>
        <v/>
      </c>
      <c r="Z454" s="54" t="str">
        <f t="shared" si="72"/>
        <v/>
      </c>
      <c r="AA454" s="54" t="str">
        <f t="shared" si="73"/>
        <v/>
      </c>
      <c r="AB454" s="54" t="str">
        <f t="shared" si="64"/>
        <v/>
      </c>
      <c r="AC454" s="7" t="str">
        <f t="shared" si="65"/>
        <v/>
      </c>
    </row>
    <row r="455" spans="1:29" x14ac:dyDescent="0.25">
      <c r="A455" s="2"/>
      <c r="B455" s="13"/>
      <c r="C455" s="123"/>
      <c r="D455" s="124"/>
      <c r="E455" s="125"/>
      <c r="F455" s="126"/>
      <c r="G455" s="2"/>
      <c r="H455" s="146" t="str">
        <f>IF($R455="", "", IFERROR(INDEX('Time &amp; Efficiency'!$CJ$9:$CJ$1470, MATCH(CONCATENATE($R455, " - ", 'Time &amp; Efficiency'!CQ$8), 'Time &amp; Efficiency'!CS$9:CS$1470, 0)), $O$7))</f>
        <v/>
      </c>
      <c r="I455" s="147" t="str">
        <f>IF($R455="", "", IFERROR(INDEX('Time &amp; Efficiency'!$CJ$9:$CJ$1470, MATCH(CONCATENATE($R455, " - ", 'Time &amp; Efficiency'!CR$8), 'Time &amp; Efficiency'!CT$9:CT$1470, 0)), $O$7))</f>
        <v/>
      </c>
      <c r="J455" s="2"/>
      <c r="M455" s="17" t="str">
        <f t="shared" si="66"/>
        <v/>
      </c>
      <c r="O455" s="118" t="str">
        <f t="shared" si="67"/>
        <v/>
      </c>
      <c r="Q455" s="131" t="str">
        <f t="shared" si="68"/>
        <v/>
      </c>
      <c r="R455" s="134" t="str">
        <f t="shared" si="69"/>
        <v/>
      </c>
      <c r="T455" s="17">
        <v>445</v>
      </c>
      <c r="U455" s="131" t="str">
        <f t="shared" si="70"/>
        <v/>
      </c>
      <c r="W455" s="137" t="str">
        <f t="shared" si="71"/>
        <v/>
      </c>
      <c r="Y455" s="6" t="str">
        <f t="shared" si="72"/>
        <v/>
      </c>
      <c r="Z455" s="54" t="str">
        <f t="shared" si="72"/>
        <v/>
      </c>
      <c r="AA455" s="54" t="str">
        <f t="shared" si="73"/>
        <v/>
      </c>
      <c r="AB455" s="54" t="str">
        <f t="shared" si="64"/>
        <v/>
      </c>
      <c r="AC455" s="7" t="str">
        <f t="shared" si="65"/>
        <v/>
      </c>
    </row>
    <row r="456" spans="1:29" x14ac:dyDescent="0.25">
      <c r="A456" s="2"/>
      <c r="B456" s="13"/>
      <c r="C456" s="123"/>
      <c r="D456" s="124"/>
      <c r="E456" s="125"/>
      <c r="F456" s="126"/>
      <c r="G456" s="2"/>
      <c r="H456" s="146" t="str">
        <f>IF($R456="", "", IFERROR(INDEX('Time &amp; Efficiency'!$CJ$9:$CJ$1470, MATCH(CONCATENATE($R456, " - ", 'Time &amp; Efficiency'!CQ$8), 'Time &amp; Efficiency'!CS$9:CS$1470, 0)), $O$7))</f>
        <v/>
      </c>
      <c r="I456" s="147" t="str">
        <f>IF($R456="", "", IFERROR(INDEX('Time &amp; Efficiency'!$CJ$9:$CJ$1470, MATCH(CONCATENATE($R456, " - ", 'Time &amp; Efficiency'!CR$8), 'Time &amp; Efficiency'!CT$9:CT$1470, 0)), $O$7))</f>
        <v/>
      </c>
      <c r="J456" s="2"/>
      <c r="M456" s="17" t="str">
        <f t="shared" si="66"/>
        <v/>
      </c>
      <c r="O456" s="118" t="str">
        <f t="shared" si="67"/>
        <v/>
      </c>
      <c r="Q456" s="131" t="str">
        <f t="shared" si="68"/>
        <v/>
      </c>
      <c r="R456" s="134" t="str">
        <f t="shared" si="69"/>
        <v/>
      </c>
      <c r="T456" s="17">
        <v>446</v>
      </c>
      <c r="U456" s="131" t="str">
        <f t="shared" si="70"/>
        <v/>
      </c>
      <c r="W456" s="137" t="str">
        <f t="shared" si="71"/>
        <v/>
      </c>
      <c r="Y456" s="6" t="str">
        <f t="shared" si="72"/>
        <v/>
      </c>
      <c r="Z456" s="54" t="str">
        <f t="shared" si="72"/>
        <v/>
      </c>
      <c r="AA456" s="54" t="str">
        <f t="shared" si="73"/>
        <v/>
      </c>
      <c r="AB456" s="54" t="str">
        <f t="shared" si="64"/>
        <v/>
      </c>
      <c r="AC456" s="7" t="str">
        <f t="shared" si="65"/>
        <v/>
      </c>
    </row>
    <row r="457" spans="1:29" x14ac:dyDescent="0.25">
      <c r="A457" s="2"/>
      <c r="B457" s="13"/>
      <c r="C457" s="123"/>
      <c r="D457" s="124"/>
      <c r="E457" s="125"/>
      <c r="F457" s="126"/>
      <c r="G457" s="2"/>
      <c r="H457" s="146" t="str">
        <f>IF($R457="", "", IFERROR(INDEX('Time &amp; Efficiency'!$CJ$9:$CJ$1470, MATCH(CONCATENATE($R457, " - ", 'Time &amp; Efficiency'!CQ$8), 'Time &amp; Efficiency'!CS$9:CS$1470, 0)), $O$7))</f>
        <v/>
      </c>
      <c r="I457" s="147" t="str">
        <f>IF($R457="", "", IFERROR(INDEX('Time &amp; Efficiency'!$CJ$9:$CJ$1470, MATCH(CONCATENATE($R457, " - ", 'Time &amp; Efficiency'!CR$8), 'Time &amp; Efficiency'!CT$9:CT$1470, 0)), $O$7))</f>
        <v/>
      </c>
      <c r="J457" s="2"/>
      <c r="M457" s="17" t="str">
        <f t="shared" si="66"/>
        <v/>
      </c>
      <c r="O457" s="118" t="str">
        <f t="shared" si="67"/>
        <v/>
      </c>
      <c r="Q457" s="131" t="str">
        <f t="shared" si="68"/>
        <v/>
      </c>
      <c r="R457" s="134" t="str">
        <f t="shared" si="69"/>
        <v/>
      </c>
      <c r="T457" s="17">
        <v>447</v>
      </c>
      <c r="U457" s="131" t="str">
        <f t="shared" si="70"/>
        <v/>
      </c>
      <c r="W457" s="137" t="str">
        <f t="shared" si="71"/>
        <v/>
      </c>
      <c r="Y457" s="6" t="str">
        <f t="shared" si="72"/>
        <v/>
      </c>
      <c r="Z457" s="54" t="str">
        <f t="shared" si="72"/>
        <v/>
      </c>
      <c r="AA457" s="54" t="str">
        <f t="shared" si="73"/>
        <v/>
      </c>
      <c r="AB457" s="54" t="str">
        <f t="shared" si="64"/>
        <v/>
      </c>
      <c r="AC457" s="7" t="str">
        <f t="shared" si="65"/>
        <v/>
      </c>
    </row>
    <row r="458" spans="1:29" x14ac:dyDescent="0.25">
      <c r="A458" s="2"/>
      <c r="B458" s="13"/>
      <c r="C458" s="123"/>
      <c r="D458" s="124"/>
      <c r="E458" s="125"/>
      <c r="F458" s="126"/>
      <c r="G458" s="2"/>
      <c r="H458" s="146" t="str">
        <f>IF($R458="", "", IFERROR(INDEX('Time &amp; Efficiency'!$CJ$9:$CJ$1470, MATCH(CONCATENATE($R458, " - ", 'Time &amp; Efficiency'!CQ$8), 'Time &amp; Efficiency'!CS$9:CS$1470, 0)), $O$7))</f>
        <v/>
      </c>
      <c r="I458" s="147" t="str">
        <f>IF($R458="", "", IFERROR(INDEX('Time &amp; Efficiency'!$CJ$9:$CJ$1470, MATCH(CONCATENATE($R458, " - ", 'Time &amp; Efficiency'!CR$8), 'Time &amp; Efficiency'!CT$9:CT$1470, 0)), $O$7))</f>
        <v/>
      </c>
      <c r="J458" s="2"/>
      <c r="M458" s="17" t="str">
        <f t="shared" si="66"/>
        <v/>
      </c>
      <c r="O458" s="118" t="str">
        <f t="shared" si="67"/>
        <v/>
      </c>
      <c r="Q458" s="131" t="str">
        <f t="shared" si="68"/>
        <v/>
      </c>
      <c r="R458" s="134" t="str">
        <f t="shared" si="69"/>
        <v/>
      </c>
      <c r="T458" s="17">
        <v>448</v>
      </c>
      <c r="U458" s="131" t="str">
        <f t="shared" si="70"/>
        <v/>
      </c>
      <c r="W458" s="137" t="str">
        <f t="shared" si="71"/>
        <v/>
      </c>
      <c r="Y458" s="6" t="str">
        <f t="shared" si="72"/>
        <v/>
      </c>
      <c r="Z458" s="54" t="str">
        <f t="shared" si="72"/>
        <v/>
      </c>
      <c r="AA458" s="54" t="str">
        <f t="shared" si="73"/>
        <v/>
      </c>
      <c r="AB458" s="54" t="str">
        <f t="shared" si="64"/>
        <v/>
      </c>
      <c r="AC458" s="7" t="str">
        <f t="shared" si="65"/>
        <v/>
      </c>
    </row>
    <row r="459" spans="1:29" x14ac:dyDescent="0.25">
      <c r="A459" s="2"/>
      <c r="B459" s="13"/>
      <c r="C459" s="123"/>
      <c r="D459" s="124"/>
      <c r="E459" s="125"/>
      <c r="F459" s="126"/>
      <c r="G459" s="2"/>
      <c r="H459" s="146" t="str">
        <f>IF($R459="", "", IFERROR(INDEX('Time &amp; Efficiency'!$CJ$9:$CJ$1470, MATCH(CONCATENATE($R459, " - ", 'Time &amp; Efficiency'!CQ$8), 'Time &amp; Efficiency'!CS$9:CS$1470, 0)), $O$7))</f>
        <v/>
      </c>
      <c r="I459" s="147" t="str">
        <f>IF($R459="", "", IFERROR(INDEX('Time &amp; Efficiency'!$CJ$9:$CJ$1470, MATCH(CONCATENATE($R459, " - ", 'Time &amp; Efficiency'!CR$8), 'Time &amp; Efficiency'!CT$9:CT$1470, 0)), $O$7))</f>
        <v/>
      </c>
      <c r="J459" s="2"/>
      <c r="M459" s="17" t="str">
        <f t="shared" si="66"/>
        <v/>
      </c>
      <c r="O459" s="118" t="str">
        <f t="shared" si="67"/>
        <v/>
      </c>
      <c r="Q459" s="131" t="str">
        <f t="shared" si="68"/>
        <v/>
      </c>
      <c r="R459" s="134" t="str">
        <f t="shared" si="69"/>
        <v/>
      </c>
      <c r="T459" s="17">
        <v>449</v>
      </c>
      <c r="U459" s="131" t="str">
        <f t="shared" si="70"/>
        <v/>
      </c>
      <c r="W459" s="137" t="str">
        <f t="shared" si="71"/>
        <v/>
      </c>
      <c r="Y459" s="6" t="str">
        <f t="shared" si="72"/>
        <v/>
      </c>
      <c r="Z459" s="54" t="str">
        <f t="shared" si="72"/>
        <v/>
      </c>
      <c r="AA459" s="54" t="str">
        <f t="shared" si="73"/>
        <v/>
      </c>
      <c r="AB459" s="54" t="str">
        <f t="shared" ref="AB459:AB510" si="74">IF($M459="", "", IF(E459="", $W$8, IF(ISNUMBER(E459)=FALSE, $W$7, "")))</f>
        <v/>
      </c>
      <c r="AC459" s="7" t="str">
        <f t="shared" ref="AC459:AC510" si="75">IF($M459="", "", IF(F459="", $W$8, IF(ISNUMBER(F459)=FALSE, $W$7, "")))</f>
        <v/>
      </c>
    </row>
    <row r="460" spans="1:29" x14ac:dyDescent="0.25">
      <c r="A460" s="2"/>
      <c r="B460" s="13"/>
      <c r="C460" s="123"/>
      <c r="D460" s="124"/>
      <c r="E460" s="125"/>
      <c r="F460" s="126"/>
      <c r="G460" s="2"/>
      <c r="H460" s="146" t="str">
        <f>IF($R460="", "", IFERROR(INDEX('Time &amp; Efficiency'!$CJ$9:$CJ$1470, MATCH(CONCATENATE($R460, " - ", 'Time &amp; Efficiency'!CQ$8), 'Time &amp; Efficiency'!CS$9:CS$1470, 0)), $O$7))</f>
        <v/>
      </c>
      <c r="I460" s="147" t="str">
        <f>IF($R460="", "", IFERROR(INDEX('Time &amp; Efficiency'!$CJ$9:$CJ$1470, MATCH(CONCATENATE($R460, " - ", 'Time &amp; Efficiency'!CR$8), 'Time &amp; Efficiency'!CT$9:CT$1470, 0)), $O$7))</f>
        <v/>
      </c>
      <c r="J460" s="2"/>
      <c r="M460" s="17" t="str">
        <f t="shared" ref="M460:M510" si="76">IF(COUNTIF($B460:$F460, "")=5, "", "X")</f>
        <v/>
      </c>
      <c r="O460" s="118" t="str">
        <f t="shared" ref="O460:O510" si="77">IF($M460="", "", IFERROR((D460*(1-$E460))/24, ""))</f>
        <v/>
      </c>
      <c r="Q460" s="131" t="str">
        <f t="shared" ref="Q460:Q510" si="78">IF($M460="", "", IF($E460=1, "", $F460))</f>
        <v/>
      </c>
      <c r="R460" s="134" t="str">
        <f t="shared" ref="R460:R510" si="79">IF($Q460="", "", COUNTIF($Q$11:$Q$510, "&lt;"&amp;$Q460)+1)</f>
        <v/>
      </c>
      <c r="T460" s="17">
        <v>450</v>
      </c>
      <c r="U460" s="131" t="str">
        <f t="shared" ref="U460:U510" si="80">IFERROR(INDEX($Q$11:$Q$510, MATCH($T460, $R$11:$R$510, 0)), "")</f>
        <v/>
      </c>
      <c r="W460" s="137" t="str">
        <f t="shared" ref="W460:W510" si="81">IFERROR(INDEX($O$11:$O$510, MATCH($T460, $R$11:$R$510, 0)), "")</f>
        <v/>
      </c>
      <c r="Y460" s="6" t="str">
        <f t="shared" ref="Y460:Z510" si="82">IF($M460="", "", IF(B460="", $W$8, IF(COUNTIF(B$11:B$510, B460)&gt;1, $W$7, "")))</f>
        <v/>
      </c>
      <c r="Z460" s="54" t="str">
        <f t="shared" si="82"/>
        <v/>
      </c>
      <c r="AA460" s="54" t="str">
        <f t="shared" ref="AA460:AA510" si="83">IF($M460="", "", IF(D460="", $W$8, IF(ISNUMBER(D460)=FALSE, $W$7, "")))</f>
        <v/>
      </c>
      <c r="AB460" s="54" t="str">
        <f t="shared" si="74"/>
        <v/>
      </c>
      <c r="AC460" s="7" t="str">
        <f t="shared" si="75"/>
        <v/>
      </c>
    </row>
    <row r="461" spans="1:29" x14ac:dyDescent="0.25">
      <c r="A461" s="2"/>
      <c r="B461" s="13"/>
      <c r="C461" s="123"/>
      <c r="D461" s="124"/>
      <c r="E461" s="125"/>
      <c r="F461" s="126"/>
      <c r="G461" s="2"/>
      <c r="H461" s="146" t="str">
        <f>IF($R461="", "", IFERROR(INDEX('Time &amp; Efficiency'!$CJ$9:$CJ$1470, MATCH(CONCATENATE($R461, " - ", 'Time &amp; Efficiency'!CQ$8), 'Time &amp; Efficiency'!CS$9:CS$1470, 0)), $O$7))</f>
        <v/>
      </c>
      <c r="I461" s="147" t="str">
        <f>IF($R461="", "", IFERROR(INDEX('Time &amp; Efficiency'!$CJ$9:$CJ$1470, MATCH(CONCATENATE($R461, " - ", 'Time &amp; Efficiency'!CR$8), 'Time &amp; Efficiency'!CT$9:CT$1470, 0)), $O$7))</f>
        <v/>
      </c>
      <c r="J461" s="2"/>
      <c r="M461" s="17" t="str">
        <f t="shared" si="76"/>
        <v/>
      </c>
      <c r="O461" s="118" t="str">
        <f t="shared" si="77"/>
        <v/>
      </c>
      <c r="Q461" s="131" t="str">
        <f t="shared" si="78"/>
        <v/>
      </c>
      <c r="R461" s="134" t="str">
        <f t="shared" si="79"/>
        <v/>
      </c>
      <c r="T461" s="17">
        <v>451</v>
      </c>
      <c r="U461" s="131" t="str">
        <f t="shared" si="80"/>
        <v/>
      </c>
      <c r="W461" s="137" t="str">
        <f t="shared" si="81"/>
        <v/>
      </c>
      <c r="Y461" s="6" t="str">
        <f t="shared" si="82"/>
        <v/>
      </c>
      <c r="Z461" s="54" t="str">
        <f t="shared" si="82"/>
        <v/>
      </c>
      <c r="AA461" s="54" t="str">
        <f t="shared" si="83"/>
        <v/>
      </c>
      <c r="AB461" s="54" t="str">
        <f t="shared" si="74"/>
        <v/>
      </c>
      <c r="AC461" s="7" t="str">
        <f t="shared" si="75"/>
        <v/>
      </c>
    </row>
    <row r="462" spans="1:29" x14ac:dyDescent="0.25">
      <c r="A462" s="2"/>
      <c r="B462" s="13"/>
      <c r="C462" s="123"/>
      <c r="D462" s="124"/>
      <c r="E462" s="125"/>
      <c r="F462" s="126"/>
      <c r="G462" s="2"/>
      <c r="H462" s="146" t="str">
        <f>IF($R462="", "", IFERROR(INDEX('Time &amp; Efficiency'!$CJ$9:$CJ$1470, MATCH(CONCATENATE($R462, " - ", 'Time &amp; Efficiency'!CQ$8), 'Time &amp; Efficiency'!CS$9:CS$1470, 0)), $O$7))</f>
        <v/>
      </c>
      <c r="I462" s="147" t="str">
        <f>IF($R462="", "", IFERROR(INDEX('Time &amp; Efficiency'!$CJ$9:$CJ$1470, MATCH(CONCATENATE($R462, " - ", 'Time &amp; Efficiency'!CR$8), 'Time &amp; Efficiency'!CT$9:CT$1470, 0)), $O$7))</f>
        <v/>
      </c>
      <c r="J462" s="2"/>
      <c r="M462" s="17" t="str">
        <f t="shared" si="76"/>
        <v/>
      </c>
      <c r="O462" s="118" t="str">
        <f t="shared" si="77"/>
        <v/>
      </c>
      <c r="Q462" s="131" t="str">
        <f t="shared" si="78"/>
        <v/>
      </c>
      <c r="R462" s="134" t="str">
        <f t="shared" si="79"/>
        <v/>
      </c>
      <c r="T462" s="17">
        <v>452</v>
      </c>
      <c r="U462" s="131" t="str">
        <f t="shared" si="80"/>
        <v/>
      </c>
      <c r="W462" s="137" t="str">
        <f t="shared" si="81"/>
        <v/>
      </c>
      <c r="Y462" s="6" t="str">
        <f t="shared" si="82"/>
        <v/>
      </c>
      <c r="Z462" s="54" t="str">
        <f t="shared" si="82"/>
        <v/>
      </c>
      <c r="AA462" s="54" t="str">
        <f t="shared" si="83"/>
        <v/>
      </c>
      <c r="AB462" s="54" t="str">
        <f t="shared" si="74"/>
        <v/>
      </c>
      <c r="AC462" s="7" t="str">
        <f t="shared" si="75"/>
        <v/>
      </c>
    </row>
    <row r="463" spans="1:29" x14ac:dyDescent="0.25">
      <c r="A463" s="2"/>
      <c r="B463" s="13"/>
      <c r="C463" s="123"/>
      <c r="D463" s="124"/>
      <c r="E463" s="125"/>
      <c r="F463" s="126"/>
      <c r="G463" s="2"/>
      <c r="H463" s="146" t="str">
        <f>IF($R463="", "", IFERROR(INDEX('Time &amp; Efficiency'!$CJ$9:$CJ$1470, MATCH(CONCATENATE($R463, " - ", 'Time &amp; Efficiency'!CQ$8), 'Time &amp; Efficiency'!CS$9:CS$1470, 0)), $O$7))</f>
        <v/>
      </c>
      <c r="I463" s="147" t="str">
        <f>IF($R463="", "", IFERROR(INDEX('Time &amp; Efficiency'!$CJ$9:$CJ$1470, MATCH(CONCATENATE($R463, " - ", 'Time &amp; Efficiency'!CR$8), 'Time &amp; Efficiency'!CT$9:CT$1470, 0)), $O$7))</f>
        <v/>
      </c>
      <c r="J463" s="2"/>
      <c r="M463" s="17" t="str">
        <f t="shared" si="76"/>
        <v/>
      </c>
      <c r="O463" s="118" t="str">
        <f t="shared" si="77"/>
        <v/>
      </c>
      <c r="Q463" s="131" t="str">
        <f t="shared" si="78"/>
        <v/>
      </c>
      <c r="R463" s="134" t="str">
        <f t="shared" si="79"/>
        <v/>
      </c>
      <c r="T463" s="17">
        <v>453</v>
      </c>
      <c r="U463" s="131" t="str">
        <f t="shared" si="80"/>
        <v/>
      </c>
      <c r="W463" s="137" t="str">
        <f t="shared" si="81"/>
        <v/>
      </c>
      <c r="Y463" s="6" t="str">
        <f t="shared" si="82"/>
        <v/>
      </c>
      <c r="Z463" s="54" t="str">
        <f t="shared" si="82"/>
        <v/>
      </c>
      <c r="AA463" s="54" t="str">
        <f t="shared" si="83"/>
        <v/>
      </c>
      <c r="AB463" s="54" t="str">
        <f t="shared" si="74"/>
        <v/>
      </c>
      <c r="AC463" s="7" t="str">
        <f t="shared" si="75"/>
        <v/>
      </c>
    </row>
    <row r="464" spans="1:29" x14ac:dyDescent="0.25">
      <c r="A464" s="2"/>
      <c r="B464" s="13"/>
      <c r="C464" s="123"/>
      <c r="D464" s="124"/>
      <c r="E464" s="125"/>
      <c r="F464" s="126"/>
      <c r="G464" s="2"/>
      <c r="H464" s="146" t="str">
        <f>IF($R464="", "", IFERROR(INDEX('Time &amp; Efficiency'!$CJ$9:$CJ$1470, MATCH(CONCATENATE($R464, " - ", 'Time &amp; Efficiency'!CQ$8), 'Time &amp; Efficiency'!CS$9:CS$1470, 0)), $O$7))</f>
        <v/>
      </c>
      <c r="I464" s="147" t="str">
        <f>IF($R464="", "", IFERROR(INDEX('Time &amp; Efficiency'!$CJ$9:$CJ$1470, MATCH(CONCATENATE($R464, " - ", 'Time &amp; Efficiency'!CR$8), 'Time &amp; Efficiency'!CT$9:CT$1470, 0)), $O$7))</f>
        <v/>
      </c>
      <c r="J464" s="2"/>
      <c r="M464" s="17" t="str">
        <f t="shared" si="76"/>
        <v/>
      </c>
      <c r="O464" s="118" t="str">
        <f t="shared" si="77"/>
        <v/>
      </c>
      <c r="Q464" s="131" t="str">
        <f t="shared" si="78"/>
        <v/>
      </c>
      <c r="R464" s="134" t="str">
        <f t="shared" si="79"/>
        <v/>
      </c>
      <c r="T464" s="17">
        <v>454</v>
      </c>
      <c r="U464" s="131" t="str">
        <f t="shared" si="80"/>
        <v/>
      </c>
      <c r="W464" s="137" t="str">
        <f t="shared" si="81"/>
        <v/>
      </c>
      <c r="Y464" s="6" t="str">
        <f t="shared" si="82"/>
        <v/>
      </c>
      <c r="Z464" s="54" t="str">
        <f t="shared" si="82"/>
        <v/>
      </c>
      <c r="AA464" s="54" t="str">
        <f t="shared" si="83"/>
        <v/>
      </c>
      <c r="AB464" s="54" t="str">
        <f t="shared" si="74"/>
        <v/>
      </c>
      <c r="AC464" s="7" t="str">
        <f t="shared" si="75"/>
        <v/>
      </c>
    </row>
    <row r="465" spans="1:29" x14ac:dyDescent="0.25">
      <c r="A465" s="2"/>
      <c r="B465" s="13"/>
      <c r="C465" s="123"/>
      <c r="D465" s="124"/>
      <c r="E465" s="125"/>
      <c r="F465" s="126"/>
      <c r="G465" s="2"/>
      <c r="H465" s="146" t="str">
        <f>IF($R465="", "", IFERROR(INDEX('Time &amp; Efficiency'!$CJ$9:$CJ$1470, MATCH(CONCATENATE($R465, " - ", 'Time &amp; Efficiency'!CQ$8), 'Time &amp; Efficiency'!CS$9:CS$1470, 0)), $O$7))</f>
        <v/>
      </c>
      <c r="I465" s="147" t="str">
        <f>IF($R465="", "", IFERROR(INDEX('Time &amp; Efficiency'!$CJ$9:$CJ$1470, MATCH(CONCATENATE($R465, " - ", 'Time &amp; Efficiency'!CR$8), 'Time &amp; Efficiency'!CT$9:CT$1470, 0)), $O$7))</f>
        <v/>
      </c>
      <c r="J465" s="2"/>
      <c r="M465" s="17" t="str">
        <f t="shared" si="76"/>
        <v/>
      </c>
      <c r="O465" s="118" t="str">
        <f t="shared" si="77"/>
        <v/>
      </c>
      <c r="Q465" s="131" t="str">
        <f t="shared" si="78"/>
        <v/>
      </c>
      <c r="R465" s="134" t="str">
        <f t="shared" si="79"/>
        <v/>
      </c>
      <c r="T465" s="17">
        <v>455</v>
      </c>
      <c r="U465" s="131" t="str">
        <f t="shared" si="80"/>
        <v/>
      </c>
      <c r="W465" s="137" t="str">
        <f t="shared" si="81"/>
        <v/>
      </c>
      <c r="Y465" s="6" t="str">
        <f t="shared" si="82"/>
        <v/>
      </c>
      <c r="Z465" s="54" t="str">
        <f t="shared" si="82"/>
        <v/>
      </c>
      <c r="AA465" s="54" t="str">
        <f t="shared" si="83"/>
        <v/>
      </c>
      <c r="AB465" s="54" t="str">
        <f t="shared" si="74"/>
        <v/>
      </c>
      <c r="AC465" s="7" t="str">
        <f t="shared" si="75"/>
        <v/>
      </c>
    </row>
    <row r="466" spans="1:29" x14ac:dyDescent="0.25">
      <c r="A466" s="2"/>
      <c r="B466" s="13"/>
      <c r="C466" s="123"/>
      <c r="D466" s="124"/>
      <c r="E466" s="125"/>
      <c r="F466" s="126"/>
      <c r="G466" s="2"/>
      <c r="H466" s="146" t="str">
        <f>IF($R466="", "", IFERROR(INDEX('Time &amp; Efficiency'!$CJ$9:$CJ$1470, MATCH(CONCATENATE($R466, " - ", 'Time &amp; Efficiency'!CQ$8), 'Time &amp; Efficiency'!CS$9:CS$1470, 0)), $O$7))</f>
        <v/>
      </c>
      <c r="I466" s="147" t="str">
        <f>IF($R466="", "", IFERROR(INDEX('Time &amp; Efficiency'!$CJ$9:$CJ$1470, MATCH(CONCATENATE($R466, " - ", 'Time &amp; Efficiency'!CR$8), 'Time &amp; Efficiency'!CT$9:CT$1470, 0)), $O$7))</f>
        <v/>
      </c>
      <c r="J466" s="2"/>
      <c r="M466" s="17" t="str">
        <f t="shared" si="76"/>
        <v/>
      </c>
      <c r="O466" s="118" t="str">
        <f t="shared" si="77"/>
        <v/>
      </c>
      <c r="Q466" s="131" t="str">
        <f t="shared" si="78"/>
        <v/>
      </c>
      <c r="R466" s="134" t="str">
        <f t="shared" si="79"/>
        <v/>
      </c>
      <c r="T466" s="17">
        <v>456</v>
      </c>
      <c r="U466" s="131" t="str">
        <f t="shared" si="80"/>
        <v/>
      </c>
      <c r="W466" s="137" t="str">
        <f t="shared" si="81"/>
        <v/>
      </c>
      <c r="Y466" s="6" t="str">
        <f t="shared" si="82"/>
        <v/>
      </c>
      <c r="Z466" s="54" t="str">
        <f t="shared" si="82"/>
        <v/>
      </c>
      <c r="AA466" s="54" t="str">
        <f t="shared" si="83"/>
        <v/>
      </c>
      <c r="AB466" s="54" t="str">
        <f t="shared" si="74"/>
        <v/>
      </c>
      <c r="AC466" s="7" t="str">
        <f t="shared" si="75"/>
        <v/>
      </c>
    </row>
    <row r="467" spans="1:29" x14ac:dyDescent="0.25">
      <c r="A467" s="2"/>
      <c r="B467" s="13"/>
      <c r="C467" s="123"/>
      <c r="D467" s="124"/>
      <c r="E467" s="125"/>
      <c r="F467" s="126"/>
      <c r="G467" s="2"/>
      <c r="H467" s="146" t="str">
        <f>IF($R467="", "", IFERROR(INDEX('Time &amp; Efficiency'!$CJ$9:$CJ$1470, MATCH(CONCATENATE($R467, " - ", 'Time &amp; Efficiency'!CQ$8), 'Time &amp; Efficiency'!CS$9:CS$1470, 0)), $O$7))</f>
        <v/>
      </c>
      <c r="I467" s="147" t="str">
        <f>IF($R467="", "", IFERROR(INDEX('Time &amp; Efficiency'!$CJ$9:$CJ$1470, MATCH(CONCATENATE($R467, " - ", 'Time &amp; Efficiency'!CR$8), 'Time &amp; Efficiency'!CT$9:CT$1470, 0)), $O$7))</f>
        <v/>
      </c>
      <c r="J467" s="2"/>
      <c r="M467" s="17" t="str">
        <f t="shared" si="76"/>
        <v/>
      </c>
      <c r="O467" s="118" t="str">
        <f t="shared" si="77"/>
        <v/>
      </c>
      <c r="Q467" s="131" t="str">
        <f t="shared" si="78"/>
        <v/>
      </c>
      <c r="R467" s="134" t="str">
        <f t="shared" si="79"/>
        <v/>
      </c>
      <c r="T467" s="17">
        <v>457</v>
      </c>
      <c r="U467" s="131" t="str">
        <f t="shared" si="80"/>
        <v/>
      </c>
      <c r="W467" s="137" t="str">
        <f t="shared" si="81"/>
        <v/>
      </c>
      <c r="Y467" s="6" t="str">
        <f t="shared" si="82"/>
        <v/>
      </c>
      <c r="Z467" s="54" t="str">
        <f t="shared" si="82"/>
        <v/>
      </c>
      <c r="AA467" s="54" t="str">
        <f t="shared" si="83"/>
        <v/>
      </c>
      <c r="AB467" s="54" t="str">
        <f t="shared" si="74"/>
        <v/>
      </c>
      <c r="AC467" s="7" t="str">
        <f t="shared" si="75"/>
        <v/>
      </c>
    </row>
    <row r="468" spans="1:29" x14ac:dyDescent="0.25">
      <c r="A468" s="2"/>
      <c r="B468" s="13"/>
      <c r="C468" s="123"/>
      <c r="D468" s="124"/>
      <c r="E468" s="125"/>
      <c r="F468" s="126"/>
      <c r="G468" s="2"/>
      <c r="H468" s="146" t="str">
        <f>IF($R468="", "", IFERROR(INDEX('Time &amp; Efficiency'!$CJ$9:$CJ$1470, MATCH(CONCATENATE($R468, " - ", 'Time &amp; Efficiency'!CQ$8), 'Time &amp; Efficiency'!CS$9:CS$1470, 0)), $O$7))</f>
        <v/>
      </c>
      <c r="I468" s="147" t="str">
        <f>IF($R468="", "", IFERROR(INDEX('Time &amp; Efficiency'!$CJ$9:$CJ$1470, MATCH(CONCATENATE($R468, " - ", 'Time &amp; Efficiency'!CR$8), 'Time &amp; Efficiency'!CT$9:CT$1470, 0)), $O$7))</f>
        <v/>
      </c>
      <c r="J468" s="2"/>
      <c r="M468" s="17" t="str">
        <f t="shared" si="76"/>
        <v/>
      </c>
      <c r="O468" s="118" t="str">
        <f t="shared" si="77"/>
        <v/>
      </c>
      <c r="Q468" s="131" t="str">
        <f t="shared" si="78"/>
        <v/>
      </c>
      <c r="R468" s="134" t="str">
        <f t="shared" si="79"/>
        <v/>
      </c>
      <c r="T468" s="17">
        <v>458</v>
      </c>
      <c r="U468" s="131" t="str">
        <f t="shared" si="80"/>
        <v/>
      </c>
      <c r="W468" s="137" t="str">
        <f t="shared" si="81"/>
        <v/>
      </c>
      <c r="Y468" s="6" t="str">
        <f t="shared" si="82"/>
        <v/>
      </c>
      <c r="Z468" s="54" t="str">
        <f t="shared" si="82"/>
        <v/>
      </c>
      <c r="AA468" s="54" t="str">
        <f t="shared" si="83"/>
        <v/>
      </c>
      <c r="AB468" s="54" t="str">
        <f t="shared" si="74"/>
        <v/>
      </c>
      <c r="AC468" s="7" t="str">
        <f t="shared" si="75"/>
        <v/>
      </c>
    </row>
    <row r="469" spans="1:29" x14ac:dyDescent="0.25">
      <c r="A469" s="2"/>
      <c r="B469" s="13"/>
      <c r="C469" s="123"/>
      <c r="D469" s="124"/>
      <c r="E469" s="125"/>
      <c r="F469" s="126"/>
      <c r="G469" s="2"/>
      <c r="H469" s="146" t="str">
        <f>IF($R469="", "", IFERROR(INDEX('Time &amp; Efficiency'!$CJ$9:$CJ$1470, MATCH(CONCATENATE($R469, " - ", 'Time &amp; Efficiency'!CQ$8), 'Time &amp; Efficiency'!CS$9:CS$1470, 0)), $O$7))</f>
        <v/>
      </c>
      <c r="I469" s="147" t="str">
        <f>IF($R469="", "", IFERROR(INDEX('Time &amp; Efficiency'!$CJ$9:$CJ$1470, MATCH(CONCATENATE($R469, " - ", 'Time &amp; Efficiency'!CR$8), 'Time &amp; Efficiency'!CT$9:CT$1470, 0)), $O$7))</f>
        <v/>
      </c>
      <c r="J469" s="2"/>
      <c r="M469" s="17" t="str">
        <f t="shared" si="76"/>
        <v/>
      </c>
      <c r="O469" s="118" t="str">
        <f t="shared" si="77"/>
        <v/>
      </c>
      <c r="Q469" s="131" t="str">
        <f t="shared" si="78"/>
        <v/>
      </c>
      <c r="R469" s="134" t="str">
        <f t="shared" si="79"/>
        <v/>
      </c>
      <c r="T469" s="17">
        <v>459</v>
      </c>
      <c r="U469" s="131" t="str">
        <f t="shared" si="80"/>
        <v/>
      </c>
      <c r="W469" s="137" t="str">
        <f t="shared" si="81"/>
        <v/>
      </c>
      <c r="Y469" s="6" t="str">
        <f t="shared" si="82"/>
        <v/>
      </c>
      <c r="Z469" s="54" t="str">
        <f t="shared" si="82"/>
        <v/>
      </c>
      <c r="AA469" s="54" t="str">
        <f t="shared" si="83"/>
        <v/>
      </c>
      <c r="AB469" s="54" t="str">
        <f t="shared" si="74"/>
        <v/>
      </c>
      <c r="AC469" s="7" t="str">
        <f t="shared" si="75"/>
        <v/>
      </c>
    </row>
    <row r="470" spans="1:29" x14ac:dyDescent="0.25">
      <c r="A470" s="2"/>
      <c r="B470" s="13"/>
      <c r="C470" s="123"/>
      <c r="D470" s="124"/>
      <c r="E470" s="125"/>
      <c r="F470" s="126"/>
      <c r="G470" s="2"/>
      <c r="H470" s="146" t="str">
        <f>IF($R470="", "", IFERROR(INDEX('Time &amp; Efficiency'!$CJ$9:$CJ$1470, MATCH(CONCATENATE($R470, " - ", 'Time &amp; Efficiency'!CQ$8), 'Time &amp; Efficiency'!CS$9:CS$1470, 0)), $O$7))</f>
        <v/>
      </c>
      <c r="I470" s="147" t="str">
        <f>IF($R470="", "", IFERROR(INDEX('Time &amp; Efficiency'!$CJ$9:$CJ$1470, MATCH(CONCATENATE($R470, " - ", 'Time &amp; Efficiency'!CR$8), 'Time &amp; Efficiency'!CT$9:CT$1470, 0)), $O$7))</f>
        <v/>
      </c>
      <c r="J470" s="2"/>
      <c r="M470" s="17" t="str">
        <f t="shared" si="76"/>
        <v/>
      </c>
      <c r="O470" s="118" t="str">
        <f t="shared" si="77"/>
        <v/>
      </c>
      <c r="Q470" s="131" t="str">
        <f t="shared" si="78"/>
        <v/>
      </c>
      <c r="R470" s="134" t="str">
        <f t="shared" si="79"/>
        <v/>
      </c>
      <c r="T470" s="17">
        <v>460</v>
      </c>
      <c r="U470" s="131" t="str">
        <f t="shared" si="80"/>
        <v/>
      </c>
      <c r="W470" s="137" t="str">
        <f t="shared" si="81"/>
        <v/>
      </c>
      <c r="Y470" s="6" t="str">
        <f t="shared" si="82"/>
        <v/>
      </c>
      <c r="Z470" s="54" t="str">
        <f t="shared" si="82"/>
        <v/>
      </c>
      <c r="AA470" s="54" t="str">
        <f t="shared" si="83"/>
        <v/>
      </c>
      <c r="AB470" s="54" t="str">
        <f t="shared" si="74"/>
        <v/>
      </c>
      <c r="AC470" s="7" t="str">
        <f t="shared" si="75"/>
        <v/>
      </c>
    </row>
    <row r="471" spans="1:29" x14ac:dyDescent="0.25">
      <c r="A471" s="2"/>
      <c r="B471" s="13"/>
      <c r="C471" s="123"/>
      <c r="D471" s="124"/>
      <c r="E471" s="125"/>
      <c r="F471" s="126"/>
      <c r="G471" s="2"/>
      <c r="H471" s="146" t="str">
        <f>IF($R471="", "", IFERROR(INDEX('Time &amp; Efficiency'!$CJ$9:$CJ$1470, MATCH(CONCATENATE($R471, " - ", 'Time &amp; Efficiency'!CQ$8), 'Time &amp; Efficiency'!CS$9:CS$1470, 0)), $O$7))</f>
        <v/>
      </c>
      <c r="I471" s="147" t="str">
        <f>IF($R471="", "", IFERROR(INDEX('Time &amp; Efficiency'!$CJ$9:$CJ$1470, MATCH(CONCATENATE($R471, " - ", 'Time &amp; Efficiency'!CR$8), 'Time &amp; Efficiency'!CT$9:CT$1470, 0)), $O$7))</f>
        <v/>
      </c>
      <c r="J471" s="2"/>
      <c r="M471" s="17" t="str">
        <f t="shared" si="76"/>
        <v/>
      </c>
      <c r="O471" s="118" t="str">
        <f t="shared" si="77"/>
        <v/>
      </c>
      <c r="Q471" s="131" t="str">
        <f t="shared" si="78"/>
        <v/>
      </c>
      <c r="R471" s="134" t="str">
        <f t="shared" si="79"/>
        <v/>
      </c>
      <c r="T471" s="17">
        <v>461</v>
      </c>
      <c r="U471" s="131" t="str">
        <f t="shared" si="80"/>
        <v/>
      </c>
      <c r="W471" s="137" t="str">
        <f t="shared" si="81"/>
        <v/>
      </c>
      <c r="Y471" s="6" t="str">
        <f t="shared" si="82"/>
        <v/>
      </c>
      <c r="Z471" s="54" t="str">
        <f t="shared" si="82"/>
        <v/>
      </c>
      <c r="AA471" s="54" t="str">
        <f t="shared" si="83"/>
        <v/>
      </c>
      <c r="AB471" s="54" t="str">
        <f t="shared" si="74"/>
        <v/>
      </c>
      <c r="AC471" s="7" t="str">
        <f t="shared" si="75"/>
        <v/>
      </c>
    </row>
    <row r="472" spans="1:29" x14ac:dyDescent="0.25">
      <c r="A472" s="2"/>
      <c r="B472" s="13"/>
      <c r="C472" s="123"/>
      <c r="D472" s="124"/>
      <c r="E472" s="125"/>
      <c r="F472" s="126"/>
      <c r="G472" s="2"/>
      <c r="H472" s="146" t="str">
        <f>IF($R472="", "", IFERROR(INDEX('Time &amp; Efficiency'!$CJ$9:$CJ$1470, MATCH(CONCATENATE($R472, " - ", 'Time &amp; Efficiency'!CQ$8), 'Time &amp; Efficiency'!CS$9:CS$1470, 0)), $O$7))</f>
        <v/>
      </c>
      <c r="I472" s="147" t="str">
        <f>IF($R472="", "", IFERROR(INDEX('Time &amp; Efficiency'!$CJ$9:$CJ$1470, MATCH(CONCATENATE($R472, " - ", 'Time &amp; Efficiency'!CR$8), 'Time &amp; Efficiency'!CT$9:CT$1470, 0)), $O$7))</f>
        <v/>
      </c>
      <c r="J472" s="2"/>
      <c r="M472" s="17" t="str">
        <f t="shared" si="76"/>
        <v/>
      </c>
      <c r="O472" s="118" t="str">
        <f t="shared" si="77"/>
        <v/>
      </c>
      <c r="Q472" s="131" t="str">
        <f t="shared" si="78"/>
        <v/>
      </c>
      <c r="R472" s="134" t="str">
        <f t="shared" si="79"/>
        <v/>
      </c>
      <c r="T472" s="17">
        <v>462</v>
      </c>
      <c r="U472" s="131" t="str">
        <f t="shared" si="80"/>
        <v/>
      </c>
      <c r="W472" s="137" t="str">
        <f t="shared" si="81"/>
        <v/>
      </c>
      <c r="Y472" s="6" t="str">
        <f t="shared" si="82"/>
        <v/>
      </c>
      <c r="Z472" s="54" t="str">
        <f t="shared" si="82"/>
        <v/>
      </c>
      <c r="AA472" s="54" t="str">
        <f t="shared" si="83"/>
        <v/>
      </c>
      <c r="AB472" s="54" t="str">
        <f t="shared" si="74"/>
        <v/>
      </c>
      <c r="AC472" s="7" t="str">
        <f t="shared" si="75"/>
        <v/>
      </c>
    </row>
    <row r="473" spans="1:29" x14ac:dyDescent="0.25">
      <c r="A473" s="2"/>
      <c r="B473" s="13"/>
      <c r="C473" s="123"/>
      <c r="D473" s="124"/>
      <c r="E473" s="125"/>
      <c r="F473" s="126"/>
      <c r="G473" s="2"/>
      <c r="H473" s="146" t="str">
        <f>IF($R473="", "", IFERROR(INDEX('Time &amp; Efficiency'!$CJ$9:$CJ$1470, MATCH(CONCATENATE($R473, " - ", 'Time &amp; Efficiency'!CQ$8), 'Time &amp; Efficiency'!CS$9:CS$1470, 0)), $O$7))</f>
        <v/>
      </c>
      <c r="I473" s="147" t="str">
        <f>IF($R473="", "", IFERROR(INDEX('Time &amp; Efficiency'!$CJ$9:$CJ$1470, MATCH(CONCATENATE($R473, " - ", 'Time &amp; Efficiency'!CR$8), 'Time &amp; Efficiency'!CT$9:CT$1470, 0)), $O$7))</f>
        <v/>
      </c>
      <c r="J473" s="2"/>
      <c r="M473" s="17" t="str">
        <f t="shared" si="76"/>
        <v/>
      </c>
      <c r="O473" s="118" t="str">
        <f t="shared" si="77"/>
        <v/>
      </c>
      <c r="Q473" s="131" t="str">
        <f t="shared" si="78"/>
        <v/>
      </c>
      <c r="R473" s="134" t="str">
        <f t="shared" si="79"/>
        <v/>
      </c>
      <c r="T473" s="17">
        <v>463</v>
      </c>
      <c r="U473" s="131" t="str">
        <f t="shared" si="80"/>
        <v/>
      </c>
      <c r="W473" s="137" t="str">
        <f t="shared" si="81"/>
        <v/>
      </c>
      <c r="Y473" s="6" t="str">
        <f t="shared" si="82"/>
        <v/>
      </c>
      <c r="Z473" s="54" t="str">
        <f t="shared" si="82"/>
        <v/>
      </c>
      <c r="AA473" s="54" t="str">
        <f t="shared" si="83"/>
        <v/>
      </c>
      <c r="AB473" s="54" t="str">
        <f t="shared" si="74"/>
        <v/>
      </c>
      <c r="AC473" s="7" t="str">
        <f t="shared" si="75"/>
        <v/>
      </c>
    </row>
    <row r="474" spans="1:29" x14ac:dyDescent="0.25">
      <c r="A474" s="2"/>
      <c r="B474" s="13"/>
      <c r="C474" s="123"/>
      <c r="D474" s="124"/>
      <c r="E474" s="125"/>
      <c r="F474" s="126"/>
      <c r="G474" s="2"/>
      <c r="H474" s="146" t="str">
        <f>IF($R474="", "", IFERROR(INDEX('Time &amp; Efficiency'!$CJ$9:$CJ$1470, MATCH(CONCATENATE($R474, " - ", 'Time &amp; Efficiency'!CQ$8), 'Time &amp; Efficiency'!CS$9:CS$1470, 0)), $O$7))</f>
        <v/>
      </c>
      <c r="I474" s="147" t="str">
        <f>IF($R474="", "", IFERROR(INDEX('Time &amp; Efficiency'!$CJ$9:$CJ$1470, MATCH(CONCATENATE($R474, " - ", 'Time &amp; Efficiency'!CR$8), 'Time &amp; Efficiency'!CT$9:CT$1470, 0)), $O$7))</f>
        <v/>
      </c>
      <c r="J474" s="2"/>
      <c r="M474" s="17" t="str">
        <f t="shared" si="76"/>
        <v/>
      </c>
      <c r="O474" s="118" t="str">
        <f t="shared" si="77"/>
        <v/>
      </c>
      <c r="Q474" s="131" t="str">
        <f t="shared" si="78"/>
        <v/>
      </c>
      <c r="R474" s="134" t="str">
        <f t="shared" si="79"/>
        <v/>
      </c>
      <c r="T474" s="17">
        <v>464</v>
      </c>
      <c r="U474" s="131" t="str">
        <f t="shared" si="80"/>
        <v/>
      </c>
      <c r="W474" s="137" t="str">
        <f t="shared" si="81"/>
        <v/>
      </c>
      <c r="Y474" s="6" t="str">
        <f t="shared" si="82"/>
        <v/>
      </c>
      <c r="Z474" s="54" t="str">
        <f t="shared" si="82"/>
        <v/>
      </c>
      <c r="AA474" s="54" t="str">
        <f t="shared" si="83"/>
        <v/>
      </c>
      <c r="AB474" s="54" t="str">
        <f t="shared" si="74"/>
        <v/>
      </c>
      <c r="AC474" s="7" t="str">
        <f t="shared" si="75"/>
        <v/>
      </c>
    </row>
    <row r="475" spans="1:29" x14ac:dyDescent="0.25">
      <c r="A475" s="2"/>
      <c r="B475" s="13"/>
      <c r="C475" s="123"/>
      <c r="D475" s="124"/>
      <c r="E475" s="125"/>
      <c r="F475" s="126"/>
      <c r="G475" s="2"/>
      <c r="H475" s="146" t="str">
        <f>IF($R475="", "", IFERROR(INDEX('Time &amp; Efficiency'!$CJ$9:$CJ$1470, MATCH(CONCATENATE($R475, " - ", 'Time &amp; Efficiency'!CQ$8), 'Time &amp; Efficiency'!CS$9:CS$1470, 0)), $O$7))</f>
        <v/>
      </c>
      <c r="I475" s="147" t="str">
        <f>IF($R475="", "", IFERROR(INDEX('Time &amp; Efficiency'!$CJ$9:$CJ$1470, MATCH(CONCATENATE($R475, " - ", 'Time &amp; Efficiency'!CR$8), 'Time &amp; Efficiency'!CT$9:CT$1470, 0)), $O$7))</f>
        <v/>
      </c>
      <c r="J475" s="2"/>
      <c r="M475" s="17" t="str">
        <f t="shared" si="76"/>
        <v/>
      </c>
      <c r="O475" s="118" t="str">
        <f t="shared" si="77"/>
        <v/>
      </c>
      <c r="Q475" s="131" t="str">
        <f t="shared" si="78"/>
        <v/>
      </c>
      <c r="R475" s="134" t="str">
        <f t="shared" si="79"/>
        <v/>
      </c>
      <c r="T475" s="17">
        <v>465</v>
      </c>
      <c r="U475" s="131" t="str">
        <f t="shared" si="80"/>
        <v/>
      </c>
      <c r="W475" s="137" t="str">
        <f t="shared" si="81"/>
        <v/>
      </c>
      <c r="Y475" s="6" t="str">
        <f t="shared" si="82"/>
        <v/>
      </c>
      <c r="Z475" s="54" t="str">
        <f t="shared" si="82"/>
        <v/>
      </c>
      <c r="AA475" s="54" t="str">
        <f t="shared" si="83"/>
        <v/>
      </c>
      <c r="AB475" s="54" t="str">
        <f t="shared" si="74"/>
        <v/>
      </c>
      <c r="AC475" s="7" t="str">
        <f t="shared" si="75"/>
        <v/>
      </c>
    </row>
    <row r="476" spans="1:29" x14ac:dyDescent="0.25">
      <c r="A476" s="2"/>
      <c r="B476" s="13"/>
      <c r="C476" s="123"/>
      <c r="D476" s="124"/>
      <c r="E476" s="125"/>
      <c r="F476" s="126"/>
      <c r="G476" s="2"/>
      <c r="H476" s="146" t="str">
        <f>IF($R476="", "", IFERROR(INDEX('Time &amp; Efficiency'!$CJ$9:$CJ$1470, MATCH(CONCATENATE($R476, " - ", 'Time &amp; Efficiency'!CQ$8), 'Time &amp; Efficiency'!CS$9:CS$1470, 0)), $O$7))</f>
        <v/>
      </c>
      <c r="I476" s="147" t="str">
        <f>IF($R476="", "", IFERROR(INDEX('Time &amp; Efficiency'!$CJ$9:$CJ$1470, MATCH(CONCATENATE($R476, " - ", 'Time &amp; Efficiency'!CR$8), 'Time &amp; Efficiency'!CT$9:CT$1470, 0)), $O$7))</f>
        <v/>
      </c>
      <c r="J476" s="2"/>
      <c r="M476" s="17" t="str">
        <f t="shared" si="76"/>
        <v/>
      </c>
      <c r="O476" s="118" t="str">
        <f t="shared" si="77"/>
        <v/>
      </c>
      <c r="Q476" s="131" t="str">
        <f t="shared" si="78"/>
        <v/>
      </c>
      <c r="R476" s="134" t="str">
        <f t="shared" si="79"/>
        <v/>
      </c>
      <c r="T476" s="17">
        <v>466</v>
      </c>
      <c r="U476" s="131" t="str">
        <f t="shared" si="80"/>
        <v/>
      </c>
      <c r="W476" s="137" t="str">
        <f t="shared" si="81"/>
        <v/>
      </c>
      <c r="Y476" s="6" t="str">
        <f t="shared" si="82"/>
        <v/>
      </c>
      <c r="Z476" s="54" t="str">
        <f t="shared" si="82"/>
        <v/>
      </c>
      <c r="AA476" s="54" t="str">
        <f t="shared" si="83"/>
        <v/>
      </c>
      <c r="AB476" s="54" t="str">
        <f t="shared" si="74"/>
        <v/>
      </c>
      <c r="AC476" s="7" t="str">
        <f t="shared" si="75"/>
        <v/>
      </c>
    </row>
    <row r="477" spans="1:29" x14ac:dyDescent="0.25">
      <c r="A477" s="2"/>
      <c r="B477" s="13"/>
      <c r="C477" s="123"/>
      <c r="D477" s="124"/>
      <c r="E477" s="125"/>
      <c r="F477" s="126"/>
      <c r="G477" s="2"/>
      <c r="H477" s="146" t="str">
        <f>IF($R477="", "", IFERROR(INDEX('Time &amp; Efficiency'!$CJ$9:$CJ$1470, MATCH(CONCATENATE($R477, " - ", 'Time &amp; Efficiency'!CQ$8), 'Time &amp; Efficiency'!CS$9:CS$1470, 0)), $O$7))</f>
        <v/>
      </c>
      <c r="I477" s="147" t="str">
        <f>IF($R477="", "", IFERROR(INDEX('Time &amp; Efficiency'!$CJ$9:$CJ$1470, MATCH(CONCATENATE($R477, " - ", 'Time &amp; Efficiency'!CR$8), 'Time &amp; Efficiency'!CT$9:CT$1470, 0)), $O$7))</f>
        <v/>
      </c>
      <c r="J477" s="2"/>
      <c r="M477" s="17" t="str">
        <f t="shared" si="76"/>
        <v/>
      </c>
      <c r="O477" s="118" t="str">
        <f t="shared" si="77"/>
        <v/>
      </c>
      <c r="Q477" s="131" t="str">
        <f t="shared" si="78"/>
        <v/>
      </c>
      <c r="R477" s="134" t="str">
        <f t="shared" si="79"/>
        <v/>
      </c>
      <c r="T477" s="17">
        <v>467</v>
      </c>
      <c r="U477" s="131" t="str">
        <f t="shared" si="80"/>
        <v/>
      </c>
      <c r="W477" s="137" t="str">
        <f t="shared" si="81"/>
        <v/>
      </c>
      <c r="Y477" s="6" t="str">
        <f t="shared" si="82"/>
        <v/>
      </c>
      <c r="Z477" s="54" t="str">
        <f t="shared" si="82"/>
        <v/>
      </c>
      <c r="AA477" s="54" t="str">
        <f t="shared" si="83"/>
        <v/>
      </c>
      <c r="AB477" s="54" t="str">
        <f t="shared" si="74"/>
        <v/>
      </c>
      <c r="AC477" s="7" t="str">
        <f t="shared" si="75"/>
        <v/>
      </c>
    </row>
    <row r="478" spans="1:29" x14ac:dyDescent="0.25">
      <c r="A478" s="2"/>
      <c r="B478" s="13"/>
      <c r="C478" s="123"/>
      <c r="D478" s="124"/>
      <c r="E478" s="125"/>
      <c r="F478" s="126"/>
      <c r="G478" s="2"/>
      <c r="H478" s="146" t="str">
        <f>IF($R478="", "", IFERROR(INDEX('Time &amp; Efficiency'!$CJ$9:$CJ$1470, MATCH(CONCATENATE($R478, " - ", 'Time &amp; Efficiency'!CQ$8), 'Time &amp; Efficiency'!CS$9:CS$1470, 0)), $O$7))</f>
        <v/>
      </c>
      <c r="I478" s="147" t="str">
        <f>IF($R478="", "", IFERROR(INDEX('Time &amp; Efficiency'!$CJ$9:$CJ$1470, MATCH(CONCATENATE($R478, " - ", 'Time &amp; Efficiency'!CR$8), 'Time &amp; Efficiency'!CT$9:CT$1470, 0)), $O$7))</f>
        <v/>
      </c>
      <c r="J478" s="2"/>
      <c r="M478" s="17" t="str">
        <f t="shared" si="76"/>
        <v/>
      </c>
      <c r="O478" s="118" t="str">
        <f t="shared" si="77"/>
        <v/>
      </c>
      <c r="Q478" s="131" t="str">
        <f t="shared" si="78"/>
        <v/>
      </c>
      <c r="R478" s="134" t="str">
        <f t="shared" si="79"/>
        <v/>
      </c>
      <c r="T478" s="17">
        <v>468</v>
      </c>
      <c r="U478" s="131" t="str">
        <f t="shared" si="80"/>
        <v/>
      </c>
      <c r="W478" s="137" t="str">
        <f t="shared" si="81"/>
        <v/>
      </c>
      <c r="Y478" s="6" t="str">
        <f t="shared" si="82"/>
        <v/>
      </c>
      <c r="Z478" s="54" t="str">
        <f t="shared" si="82"/>
        <v/>
      </c>
      <c r="AA478" s="54" t="str">
        <f t="shared" si="83"/>
        <v/>
      </c>
      <c r="AB478" s="54" t="str">
        <f t="shared" si="74"/>
        <v/>
      </c>
      <c r="AC478" s="7" t="str">
        <f t="shared" si="75"/>
        <v/>
      </c>
    </row>
    <row r="479" spans="1:29" x14ac:dyDescent="0.25">
      <c r="A479" s="2"/>
      <c r="B479" s="13"/>
      <c r="C479" s="123"/>
      <c r="D479" s="124"/>
      <c r="E479" s="125"/>
      <c r="F479" s="126"/>
      <c r="G479" s="2"/>
      <c r="H479" s="146" t="str">
        <f>IF($R479="", "", IFERROR(INDEX('Time &amp; Efficiency'!$CJ$9:$CJ$1470, MATCH(CONCATENATE($R479, " - ", 'Time &amp; Efficiency'!CQ$8), 'Time &amp; Efficiency'!CS$9:CS$1470, 0)), $O$7))</f>
        <v/>
      </c>
      <c r="I479" s="147" t="str">
        <f>IF($R479="", "", IFERROR(INDEX('Time &amp; Efficiency'!$CJ$9:$CJ$1470, MATCH(CONCATENATE($R479, " - ", 'Time &amp; Efficiency'!CR$8), 'Time &amp; Efficiency'!CT$9:CT$1470, 0)), $O$7))</f>
        <v/>
      </c>
      <c r="J479" s="2"/>
      <c r="M479" s="17" t="str">
        <f t="shared" si="76"/>
        <v/>
      </c>
      <c r="O479" s="118" t="str">
        <f t="shared" si="77"/>
        <v/>
      </c>
      <c r="Q479" s="131" t="str">
        <f t="shared" si="78"/>
        <v/>
      </c>
      <c r="R479" s="134" t="str">
        <f t="shared" si="79"/>
        <v/>
      </c>
      <c r="T479" s="17">
        <v>469</v>
      </c>
      <c r="U479" s="131" t="str">
        <f t="shared" si="80"/>
        <v/>
      </c>
      <c r="W479" s="137" t="str">
        <f t="shared" si="81"/>
        <v/>
      </c>
      <c r="Y479" s="6" t="str">
        <f t="shared" si="82"/>
        <v/>
      </c>
      <c r="Z479" s="54" t="str">
        <f t="shared" si="82"/>
        <v/>
      </c>
      <c r="AA479" s="54" t="str">
        <f t="shared" si="83"/>
        <v/>
      </c>
      <c r="AB479" s="54" t="str">
        <f t="shared" si="74"/>
        <v/>
      </c>
      <c r="AC479" s="7" t="str">
        <f t="shared" si="75"/>
        <v/>
      </c>
    </row>
    <row r="480" spans="1:29" x14ac:dyDescent="0.25">
      <c r="A480" s="2"/>
      <c r="B480" s="13"/>
      <c r="C480" s="123"/>
      <c r="D480" s="124"/>
      <c r="E480" s="125"/>
      <c r="F480" s="126"/>
      <c r="G480" s="2"/>
      <c r="H480" s="146" t="str">
        <f>IF($R480="", "", IFERROR(INDEX('Time &amp; Efficiency'!$CJ$9:$CJ$1470, MATCH(CONCATENATE($R480, " - ", 'Time &amp; Efficiency'!CQ$8), 'Time &amp; Efficiency'!CS$9:CS$1470, 0)), $O$7))</f>
        <v/>
      </c>
      <c r="I480" s="147" t="str">
        <f>IF($R480="", "", IFERROR(INDEX('Time &amp; Efficiency'!$CJ$9:$CJ$1470, MATCH(CONCATENATE($R480, " - ", 'Time &amp; Efficiency'!CR$8), 'Time &amp; Efficiency'!CT$9:CT$1470, 0)), $O$7))</f>
        <v/>
      </c>
      <c r="J480" s="2"/>
      <c r="M480" s="17" t="str">
        <f t="shared" si="76"/>
        <v/>
      </c>
      <c r="O480" s="118" t="str">
        <f t="shared" si="77"/>
        <v/>
      </c>
      <c r="Q480" s="131" t="str">
        <f t="shared" si="78"/>
        <v/>
      </c>
      <c r="R480" s="134" t="str">
        <f t="shared" si="79"/>
        <v/>
      </c>
      <c r="T480" s="17">
        <v>470</v>
      </c>
      <c r="U480" s="131" t="str">
        <f t="shared" si="80"/>
        <v/>
      </c>
      <c r="W480" s="137" t="str">
        <f t="shared" si="81"/>
        <v/>
      </c>
      <c r="Y480" s="6" t="str">
        <f t="shared" si="82"/>
        <v/>
      </c>
      <c r="Z480" s="54" t="str">
        <f t="shared" si="82"/>
        <v/>
      </c>
      <c r="AA480" s="54" t="str">
        <f t="shared" si="83"/>
        <v/>
      </c>
      <c r="AB480" s="54" t="str">
        <f t="shared" si="74"/>
        <v/>
      </c>
      <c r="AC480" s="7" t="str">
        <f t="shared" si="75"/>
        <v/>
      </c>
    </row>
    <row r="481" spans="1:29" x14ac:dyDescent="0.25">
      <c r="A481" s="2"/>
      <c r="B481" s="13"/>
      <c r="C481" s="123"/>
      <c r="D481" s="124"/>
      <c r="E481" s="125"/>
      <c r="F481" s="126"/>
      <c r="G481" s="2"/>
      <c r="H481" s="146" t="str">
        <f>IF($R481="", "", IFERROR(INDEX('Time &amp; Efficiency'!$CJ$9:$CJ$1470, MATCH(CONCATENATE($R481, " - ", 'Time &amp; Efficiency'!CQ$8), 'Time &amp; Efficiency'!CS$9:CS$1470, 0)), $O$7))</f>
        <v/>
      </c>
      <c r="I481" s="147" t="str">
        <f>IF($R481="", "", IFERROR(INDEX('Time &amp; Efficiency'!$CJ$9:$CJ$1470, MATCH(CONCATENATE($R481, " - ", 'Time &amp; Efficiency'!CR$8), 'Time &amp; Efficiency'!CT$9:CT$1470, 0)), $O$7))</f>
        <v/>
      </c>
      <c r="J481" s="2"/>
      <c r="M481" s="17" t="str">
        <f t="shared" si="76"/>
        <v/>
      </c>
      <c r="O481" s="118" t="str">
        <f t="shared" si="77"/>
        <v/>
      </c>
      <c r="Q481" s="131" t="str">
        <f t="shared" si="78"/>
        <v/>
      </c>
      <c r="R481" s="134" t="str">
        <f t="shared" si="79"/>
        <v/>
      </c>
      <c r="T481" s="17">
        <v>471</v>
      </c>
      <c r="U481" s="131" t="str">
        <f t="shared" si="80"/>
        <v/>
      </c>
      <c r="W481" s="137" t="str">
        <f t="shared" si="81"/>
        <v/>
      </c>
      <c r="Y481" s="6" t="str">
        <f t="shared" si="82"/>
        <v/>
      </c>
      <c r="Z481" s="54" t="str">
        <f t="shared" si="82"/>
        <v/>
      </c>
      <c r="AA481" s="54" t="str">
        <f t="shared" si="83"/>
        <v/>
      </c>
      <c r="AB481" s="54" t="str">
        <f t="shared" si="74"/>
        <v/>
      </c>
      <c r="AC481" s="7" t="str">
        <f t="shared" si="75"/>
        <v/>
      </c>
    </row>
    <row r="482" spans="1:29" x14ac:dyDescent="0.25">
      <c r="A482" s="2"/>
      <c r="B482" s="13"/>
      <c r="C482" s="123"/>
      <c r="D482" s="124"/>
      <c r="E482" s="125"/>
      <c r="F482" s="126"/>
      <c r="G482" s="2"/>
      <c r="H482" s="146" t="str">
        <f>IF($R482="", "", IFERROR(INDEX('Time &amp; Efficiency'!$CJ$9:$CJ$1470, MATCH(CONCATENATE($R482, " - ", 'Time &amp; Efficiency'!CQ$8), 'Time &amp; Efficiency'!CS$9:CS$1470, 0)), $O$7))</f>
        <v/>
      </c>
      <c r="I482" s="147" t="str">
        <f>IF($R482="", "", IFERROR(INDEX('Time &amp; Efficiency'!$CJ$9:$CJ$1470, MATCH(CONCATENATE($R482, " - ", 'Time &amp; Efficiency'!CR$8), 'Time &amp; Efficiency'!CT$9:CT$1470, 0)), $O$7))</f>
        <v/>
      </c>
      <c r="J482" s="2"/>
      <c r="M482" s="17" t="str">
        <f t="shared" si="76"/>
        <v/>
      </c>
      <c r="O482" s="118" t="str">
        <f t="shared" si="77"/>
        <v/>
      </c>
      <c r="Q482" s="131" t="str">
        <f t="shared" si="78"/>
        <v/>
      </c>
      <c r="R482" s="134" t="str">
        <f t="shared" si="79"/>
        <v/>
      </c>
      <c r="T482" s="17">
        <v>472</v>
      </c>
      <c r="U482" s="131" t="str">
        <f t="shared" si="80"/>
        <v/>
      </c>
      <c r="W482" s="137" t="str">
        <f t="shared" si="81"/>
        <v/>
      </c>
      <c r="Y482" s="6" t="str">
        <f t="shared" si="82"/>
        <v/>
      </c>
      <c r="Z482" s="54" t="str">
        <f t="shared" si="82"/>
        <v/>
      </c>
      <c r="AA482" s="54" t="str">
        <f t="shared" si="83"/>
        <v/>
      </c>
      <c r="AB482" s="54" t="str">
        <f t="shared" si="74"/>
        <v/>
      </c>
      <c r="AC482" s="7" t="str">
        <f t="shared" si="75"/>
        <v/>
      </c>
    </row>
    <row r="483" spans="1:29" x14ac:dyDescent="0.25">
      <c r="A483" s="2"/>
      <c r="B483" s="13"/>
      <c r="C483" s="123"/>
      <c r="D483" s="124"/>
      <c r="E483" s="125"/>
      <c r="F483" s="126"/>
      <c r="G483" s="2"/>
      <c r="H483" s="146" t="str">
        <f>IF($R483="", "", IFERROR(INDEX('Time &amp; Efficiency'!$CJ$9:$CJ$1470, MATCH(CONCATENATE($R483, " - ", 'Time &amp; Efficiency'!CQ$8), 'Time &amp; Efficiency'!CS$9:CS$1470, 0)), $O$7))</f>
        <v/>
      </c>
      <c r="I483" s="147" t="str">
        <f>IF($R483="", "", IFERROR(INDEX('Time &amp; Efficiency'!$CJ$9:$CJ$1470, MATCH(CONCATENATE($R483, " - ", 'Time &amp; Efficiency'!CR$8), 'Time &amp; Efficiency'!CT$9:CT$1470, 0)), $O$7))</f>
        <v/>
      </c>
      <c r="J483" s="2"/>
      <c r="M483" s="17" t="str">
        <f t="shared" si="76"/>
        <v/>
      </c>
      <c r="O483" s="118" t="str">
        <f t="shared" si="77"/>
        <v/>
      </c>
      <c r="Q483" s="131" t="str">
        <f t="shared" si="78"/>
        <v/>
      </c>
      <c r="R483" s="134" t="str">
        <f t="shared" si="79"/>
        <v/>
      </c>
      <c r="T483" s="17">
        <v>473</v>
      </c>
      <c r="U483" s="131" t="str">
        <f t="shared" si="80"/>
        <v/>
      </c>
      <c r="W483" s="137" t="str">
        <f t="shared" si="81"/>
        <v/>
      </c>
      <c r="Y483" s="6" t="str">
        <f t="shared" si="82"/>
        <v/>
      </c>
      <c r="Z483" s="54" t="str">
        <f t="shared" si="82"/>
        <v/>
      </c>
      <c r="AA483" s="54" t="str">
        <f t="shared" si="83"/>
        <v/>
      </c>
      <c r="AB483" s="54" t="str">
        <f t="shared" si="74"/>
        <v/>
      </c>
      <c r="AC483" s="7" t="str">
        <f t="shared" si="75"/>
        <v/>
      </c>
    </row>
    <row r="484" spans="1:29" x14ac:dyDescent="0.25">
      <c r="A484" s="2"/>
      <c r="B484" s="13"/>
      <c r="C484" s="123"/>
      <c r="D484" s="124"/>
      <c r="E484" s="125"/>
      <c r="F484" s="126"/>
      <c r="G484" s="2"/>
      <c r="H484" s="146" t="str">
        <f>IF($R484="", "", IFERROR(INDEX('Time &amp; Efficiency'!$CJ$9:$CJ$1470, MATCH(CONCATENATE($R484, " - ", 'Time &amp; Efficiency'!CQ$8), 'Time &amp; Efficiency'!CS$9:CS$1470, 0)), $O$7))</f>
        <v/>
      </c>
      <c r="I484" s="147" t="str">
        <f>IF($R484="", "", IFERROR(INDEX('Time &amp; Efficiency'!$CJ$9:$CJ$1470, MATCH(CONCATENATE($R484, " - ", 'Time &amp; Efficiency'!CR$8), 'Time &amp; Efficiency'!CT$9:CT$1470, 0)), $O$7))</f>
        <v/>
      </c>
      <c r="J484" s="2"/>
      <c r="M484" s="17" t="str">
        <f t="shared" si="76"/>
        <v/>
      </c>
      <c r="O484" s="118" t="str">
        <f t="shared" si="77"/>
        <v/>
      </c>
      <c r="Q484" s="131" t="str">
        <f t="shared" si="78"/>
        <v/>
      </c>
      <c r="R484" s="134" t="str">
        <f t="shared" si="79"/>
        <v/>
      </c>
      <c r="T484" s="17">
        <v>474</v>
      </c>
      <c r="U484" s="131" t="str">
        <f t="shared" si="80"/>
        <v/>
      </c>
      <c r="W484" s="137" t="str">
        <f t="shared" si="81"/>
        <v/>
      </c>
      <c r="Y484" s="6" t="str">
        <f t="shared" si="82"/>
        <v/>
      </c>
      <c r="Z484" s="54" t="str">
        <f t="shared" si="82"/>
        <v/>
      </c>
      <c r="AA484" s="54" t="str">
        <f t="shared" si="83"/>
        <v/>
      </c>
      <c r="AB484" s="54" t="str">
        <f t="shared" si="74"/>
        <v/>
      </c>
      <c r="AC484" s="7" t="str">
        <f t="shared" si="75"/>
        <v/>
      </c>
    </row>
    <row r="485" spans="1:29" x14ac:dyDescent="0.25">
      <c r="A485" s="2"/>
      <c r="B485" s="13"/>
      <c r="C485" s="123"/>
      <c r="D485" s="124"/>
      <c r="E485" s="125"/>
      <c r="F485" s="126"/>
      <c r="G485" s="2"/>
      <c r="H485" s="146" t="str">
        <f>IF($R485="", "", IFERROR(INDEX('Time &amp; Efficiency'!$CJ$9:$CJ$1470, MATCH(CONCATENATE($R485, " - ", 'Time &amp; Efficiency'!CQ$8), 'Time &amp; Efficiency'!CS$9:CS$1470, 0)), $O$7))</f>
        <v/>
      </c>
      <c r="I485" s="147" t="str">
        <f>IF($R485="", "", IFERROR(INDEX('Time &amp; Efficiency'!$CJ$9:$CJ$1470, MATCH(CONCATENATE($R485, " - ", 'Time &amp; Efficiency'!CR$8), 'Time &amp; Efficiency'!CT$9:CT$1470, 0)), $O$7))</f>
        <v/>
      </c>
      <c r="J485" s="2"/>
      <c r="M485" s="17" t="str">
        <f t="shared" si="76"/>
        <v/>
      </c>
      <c r="O485" s="118" t="str">
        <f t="shared" si="77"/>
        <v/>
      </c>
      <c r="Q485" s="131" t="str">
        <f t="shared" si="78"/>
        <v/>
      </c>
      <c r="R485" s="134" t="str">
        <f t="shared" si="79"/>
        <v/>
      </c>
      <c r="T485" s="17">
        <v>475</v>
      </c>
      <c r="U485" s="131" t="str">
        <f t="shared" si="80"/>
        <v/>
      </c>
      <c r="W485" s="137" t="str">
        <f t="shared" si="81"/>
        <v/>
      </c>
      <c r="Y485" s="6" t="str">
        <f t="shared" si="82"/>
        <v/>
      </c>
      <c r="Z485" s="54" t="str">
        <f t="shared" si="82"/>
        <v/>
      </c>
      <c r="AA485" s="54" t="str">
        <f t="shared" si="83"/>
        <v/>
      </c>
      <c r="AB485" s="54" t="str">
        <f t="shared" si="74"/>
        <v/>
      </c>
      <c r="AC485" s="7" t="str">
        <f t="shared" si="75"/>
        <v/>
      </c>
    </row>
    <row r="486" spans="1:29" x14ac:dyDescent="0.25">
      <c r="A486" s="2"/>
      <c r="B486" s="13"/>
      <c r="C486" s="123"/>
      <c r="D486" s="124"/>
      <c r="E486" s="125"/>
      <c r="F486" s="126"/>
      <c r="G486" s="2"/>
      <c r="H486" s="146" t="str">
        <f>IF($R486="", "", IFERROR(INDEX('Time &amp; Efficiency'!$CJ$9:$CJ$1470, MATCH(CONCATENATE($R486, " - ", 'Time &amp; Efficiency'!CQ$8), 'Time &amp; Efficiency'!CS$9:CS$1470, 0)), $O$7))</f>
        <v/>
      </c>
      <c r="I486" s="147" t="str">
        <f>IF($R486="", "", IFERROR(INDEX('Time &amp; Efficiency'!$CJ$9:$CJ$1470, MATCH(CONCATENATE($R486, " - ", 'Time &amp; Efficiency'!CR$8), 'Time &amp; Efficiency'!CT$9:CT$1470, 0)), $O$7))</f>
        <v/>
      </c>
      <c r="J486" s="2"/>
      <c r="M486" s="17" t="str">
        <f t="shared" si="76"/>
        <v/>
      </c>
      <c r="O486" s="118" t="str">
        <f t="shared" si="77"/>
        <v/>
      </c>
      <c r="Q486" s="131" t="str">
        <f t="shared" si="78"/>
        <v/>
      </c>
      <c r="R486" s="134" t="str">
        <f t="shared" si="79"/>
        <v/>
      </c>
      <c r="T486" s="17">
        <v>476</v>
      </c>
      <c r="U486" s="131" t="str">
        <f t="shared" si="80"/>
        <v/>
      </c>
      <c r="W486" s="137" t="str">
        <f t="shared" si="81"/>
        <v/>
      </c>
      <c r="Y486" s="6" t="str">
        <f t="shared" si="82"/>
        <v/>
      </c>
      <c r="Z486" s="54" t="str">
        <f t="shared" si="82"/>
        <v/>
      </c>
      <c r="AA486" s="54" t="str">
        <f t="shared" si="83"/>
        <v/>
      </c>
      <c r="AB486" s="54" t="str">
        <f t="shared" si="74"/>
        <v/>
      </c>
      <c r="AC486" s="7" t="str">
        <f t="shared" si="75"/>
        <v/>
      </c>
    </row>
    <row r="487" spans="1:29" x14ac:dyDescent="0.25">
      <c r="A487" s="2"/>
      <c r="B487" s="13"/>
      <c r="C487" s="123"/>
      <c r="D487" s="124"/>
      <c r="E487" s="125"/>
      <c r="F487" s="126"/>
      <c r="G487" s="2"/>
      <c r="H487" s="146" t="str">
        <f>IF($R487="", "", IFERROR(INDEX('Time &amp; Efficiency'!$CJ$9:$CJ$1470, MATCH(CONCATENATE($R487, " - ", 'Time &amp; Efficiency'!CQ$8), 'Time &amp; Efficiency'!CS$9:CS$1470, 0)), $O$7))</f>
        <v/>
      </c>
      <c r="I487" s="147" t="str">
        <f>IF($R487="", "", IFERROR(INDEX('Time &amp; Efficiency'!$CJ$9:$CJ$1470, MATCH(CONCATENATE($R487, " - ", 'Time &amp; Efficiency'!CR$8), 'Time &amp; Efficiency'!CT$9:CT$1470, 0)), $O$7))</f>
        <v/>
      </c>
      <c r="J487" s="2"/>
      <c r="M487" s="17" t="str">
        <f t="shared" si="76"/>
        <v/>
      </c>
      <c r="O487" s="118" t="str">
        <f t="shared" si="77"/>
        <v/>
      </c>
      <c r="Q487" s="131" t="str">
        <f t="shared" si="78"/>
        <v/>
      </c>
      <c r="R487" s="134" t="str">
        <f t="shared" si="79"/>
        <v/>
      </c>
      <c r="T487" s="17">
        <v>477</v>
      </c>
      <c r="U487" s="131" t="str">
        <f t="shared" si="80"/>
        <v/>
      </c>
      <c r="W487" s="137" t="str">
        <f t="shared" si="81"/>
        <v/>
      </c>
      <c r="Y487" s="6" t="str">
        <f t="shared" si="82"/>
        <v/>
      </c>
      <c r="Z487" s="54" t="str">
        <f t="shared" si="82"/>
        <v/>
      </c>
      <c r="AA487" s="54" t="str">
        <f t="shared" si="83"/>
        <v/>
      </c>
      <c r="AB487" s="54" t="str">
        <f t="shared" si="74"/>
        <v/>
      </c>
      <c r="AC487" s="7" t="str">
        <f t="shared" si="75"/>
        <v/>
      </c>
    </row>
    <row r="488" spans="1:29" x14ac:dyDescent="0.25">
      <c r="A488" s="2"/>
      <c r="B488" s="13"/>
      <c r="C488" s="123"/>
      <c r="D488" s="124"/>
      <c r="E488" s="125"/>
      <c r="F488" s="126"/>
      <c r="G488" s="2"/>
      <c r="H488" s="146" t="str">
        <f>IF($R488="", "", IFERROR(INDEX('Time &amp; Efficiency'!$CJ$9:$CJ$1470, MATCH(CONCATENATE($R488, " - ", 'Time &amp; Efficiency'!CQ$8), 'Time &amp; Efficiency'!CS$9:CS$1470, 0)), $O$7))</f>
        <v/>
      </c>
      <c r="I488" s="147" t="str">
        <f>IF($R488="", "", IFERROR(INDEX('Time &amp; Efficiency'!$CJ$9:$CJ$1470, MATCH(CONCATENATE($R488, " - ", 'Time &amp; Efficiency'!CR$8), 'Time &amp; Efficiency'!CT$9:CT$1470, 0)), $O$7))</f>
        <v/>
      </c>
      <c r="J488" s="2"/>
      <c r="M488" s="17" t="str">
        <f t="shared" si="76"/>
        <v/>
      </c>
      <c r="O488" s="118" t="str">
        <f t="shared" si="77"/>
        <v/>
      </c>
      <c r="Q488" s="131" t="str">
        <f t="shared" si="78"/>
        <v/>
      </c>
      <c r="R488" s="134" t="str">
        <f t="shared" si="79"/>
        <v/>
      </c>
      <c r="T488" s="17">
        <v>478</v>
      </c>
      <c r="U488" s="131" t="str">
        <f t="shared" si="80"/>
        <v/>
      </c>
      <c r="W488" s="137" t="str">
        <f t="shared" si="81"/>
        <v/>
      </c>
      <c r="Y488" s="6" t="str">
        <f t="shared" si="82"/>
        <v/>
      </c>
      <c r="Z488" s="54" t="str">
        <f t="shared" si="82"/>
        <v/>
      </c>
      <c r="AA488" s="54" t="str">
        <f t="shared" si="83"/>
        <v/>
      </c>
      <c r="AB488" s="54" t="str">
        <f t="shared" si="74"/>
        <v/>
      </c>
      <c r="AC488" s="7" t="str">
        <f t="shared" si="75"/>
        <v/>
      </c>
    </row>
    <row r="489" spans="1:29" x14ac:dyDescent="0.25">
      <c r="A489" s="2"/>
      <c r="B489" s="13"/>
      <c r="C489" s="123"/>
      <c r="D489" s="124"/>
      <c r="E489" s="125"/>
      <c r="F489" s="126"/>
      <c r="G489" s="2"/>
      <c r="H489" s="146" t="str">
        <f>IF($R489="", "", IFERROR(INDEX('Time &amp; Efficiency'!$CJ$9:$CJ$1470, MATCH(CONCATENATE($R489, " - ", 'Time &amp; Efficiency'!CQ$8), 'Time &amp; Efficiency'!CS$9:CS$1470, 0)), $O$7))</f>
        <v/>
      </c>
      <c r="I489" s="147" t="str">
        <f>IF($R489="", "", IFERROR(INDEX('Time &amp; Efficiency'!$CJ$9:$CJ$1470, MATCH(CONCATENATE($R489, " - ", 'Time &amp; Efficiency'!CR$8), 'Time &amp; Efficiency'!CT$9:CT$1470, 0)), $O$7))</f>
        <v/>
      </c>
      <c r="J489" s="2"/>
      <c r="M489" s="17" t="str">
        <f t="shared" si="76"/>
        <v/>
      </c>
      <c r="O489" s="118" t="str">
        <f t="shared" si="77"/>
        <v/>
      </c>
      <c r="Q489" s="131" t="str">
        <f t="shared" si="78"/>
        <v/>
      </c>
      <c r="R489" s="134" t="str">
        <f t="shared" si="79"/>
        <v/>
      </c>
      <c r="T489" s="17">
        <v>479</v>
      </c>
      <c r="U489" s="131" t="str">
        <f t="shared" si="80"/>
        <v/>
      </c>
      <c r="W489" s="137" t="str">
        <f t="shared" si="81"/>
        <v/>
      </c>
      <c r="Y489" s="6" t="str">
        <f t="shared" si="82"/>
        <v/>
      </c>
      <c r="Z489" s="54" t="str">
        <f t="shared" si="82"/>
        <v/>
      </c>
      <c r="AA489" s="54" t="str">
        <f t="shared" si="83"/>
        <v/>
      </c>
      <c r="AB489" s="54" t="str">
        <f t="shared" si="74"/>
        <v/>
      </c>
      <c r="AC489" s="7" t="str">
        <f t="shared" si="75"/>
        <v/>
      </c>
    </row>
    <row r="490" spans="1:29" x14ac:dyDescent="0.25">
      <c r="A490" s="2"/>
      <c r="B490" s="13"/>
      <c r="C490" s="123"/>
      <c r="D490" s="124"/>
      <c r="E490" s="125"/>
      <c r="F490" s="126"/>
      <c r="G490" s="2"/>
      <c r="H490" s="146" t="str">
        <f>IF($R490="", "", IFERROR(INDEX('Time &amp; Efficiency'!$CJ$9:$CJ$1470, MATCH(CONCATENATE($R490, " - ", 'Time &amp; Efficiency'!CQ$8), 'Time &amp; Efficiency'!CS$9:CS$1470, 0)), $O$7))</f>
        <v/>
      </c>
      <c r="I490" s="147" t="str">
        <f>IF($R490="", "", IFERROR(INDEX('Time &amp; Efficiency'!$CJ$9:$CJ$1470, MATCH(CONCATENATE($R490, " - ", 'Time &amp; Efficiency'!CR$8), 'Time &amp; Efficiency'!CT$9:CT$1470, 0)), $O$7))</f>
        <v/>
      </c>
      <c r="J490" s="2"/>
      <c r="M490" s="17" t="str">
        <f t="shared" si="76"/>
        <v/>
      </c>
      <c r="O490" s="118" t="str">
        <f t="shared" si="77"/>
        <v/>
      </c>
      <c r="Q490" s="131" t="str">
        <f t="shared" si="78"/>
        <v/>
      </c>
      <c r="R490" s="134" t="str">
        <f t="shared" si="79"/>
        <v/>
      </c>
      <c r="T490" s="17">
        <v>480</v>
      </c>
      <c r="U490" s="131" t="str">
        <f t="shared" si="80"/>
        <v/>
      </c>
      <c r="W490" s="137" t="str">
        <f t="shared" si="81"/>
        <v/>
      </c>
      <c r="Y490" s="6" t="str">
        <f t="shared" si="82"/>
        <v/>
      </c>
      <c r="Z490" s="54" t="str">
        <f t="shared" si="82"/>
        <v/>
      </c>
      <c r="AA490" s="54" t="str">
        <f t="shared" si="83"/>
        <v/>
      </c>
      <c r="AB490" s="54" t="str">
        <f t="shared" si="74"/>
        <v/>
      </c>
      <c r="AC490" s="7" t="str">
        <f t="shared" si="75"/>
        <v/>
      </c>
    </row>
    <row r="491" spans="1:29" x14ac:dyDescent="0.25">
      <c r="A491" s="2"/>
      <c r="B491" s="13"/>
      <c r="C491" s="123"/>
      <c r="D491" s="124"/>
      <c r="E491" s="125"/>
      <c r="F491" s="126"/>
      <c r="G491" s="2"/>
      <c r="H491" s="146" t="str">
        <f>IF($R491="", "", IFERROR(INDEX('Time &amp; Efficiency'!$CJ$9:$CJ$1470, MATCH(CONCATENATE($R491, " - ", 'Time &amp; Efficiency'!CQ$8), 'Time &amp; Efficiency'!CS$9:CS$1470, 0)), $O$7))</f>
        <v/>
      </c>
      <c r="I491" s="147" t="str">
        <f>IF($R491="", "", IFERROR(INDEX('Time &amp; Efficiency'!$CJ$9:$CJ$1470, MATCH(CONCATENATE($R491, " - ", 'Time &amp; Efficiency'!CR$8), 'Time &amp; Efficiency'!CT$9:CT$1470, 0)), $O$7))</f>
        <v/>
      </c>
      <c r="J491" s="2"/>
      <c r="M491" s="17" t="str">
        <f t="shared" si="76"/>
        <v/>
      </c>
      <c r="O491" s="118" t="str">
        <f t="shared" si="77"/>
        <v/>
      </c>
      <c r="Q491" s="131" t="str">
        <f t="shared" si="78"/>
        <v/>
      </c>
      <c r="R491" s="134" t="str">
        <f t="shared" si="79"/>
        <v/>
      </c>
      <c r="T491" s="17">
        <v>481</v>
      </c>
      <c r="U491" s="131" t="str">
        <f t="shared" si="80"/>
        <v/>
      </c>
      <c r="W491" s="137" t="str">
        <f t="shared" si="81"/>
        <v/>
      </c>
      <c r="Y491" s="6" t="str">
        <f t="shared" si="82"/>
        <v/>
      </c>
      <c r="Z491" s="54" t="str">
        <f t="shared" si="82"/>
        <v/>
      </c>
      <c r="AA491" s="54" t="str">
        <f t="shared" si="83"/>
        <v/>
      </c>
      <c r="AB491" s="54" t="str">
        <f t="shared" si="74"/>
        <v/>
      </c>
      <c r="AC491" s="7" t="str">
        <f t="shared" si="75"/>
        <v/>
      </c>
    </row>
    <row r="492" spans="1:29" x14ac:dyDescent="0.25">
      <c r="A492" s="2"/>
      <c r="B492" s="13"/>
      <c r="C492" s="123"/>
      <c r="D492" s="124"/>
      <c r="E492" s="125"/>
      <c r="F492" s="126"/>
      <c r="G492" s="2"/>
      <c r="H492" s="146" t="str">
        <f>IF($R492="", "", IFERROR(INDEX('Time &amp; Efficiency'!$CJ$9:$CJ$1470, MATCH(CONCATENATE($R492, " - ", 'Time &amp; Efficiency'!CQ$8), 'Time &amp; Efficiency'!CS$9:CS$1470, 0)), $O$7))</f>
        <v/>
      </c>
      <c r="I492" s="147" t="str">
        <f>IF($R492="", "", IFERROR(INDEX('Time &amp; Efficiency'!$CJ$9:$CJ$1470, MATCH(CONCATENATE($R492, " - ", 'Time &amp; Efficiency'!CR$8), 'Time &amp; Efficiency'!CT$9:CT$1470, 0)), $O$7))</f>
        <v/>
      </c>
      <c r="J492" s="2"/>
      <c r="M492" s="17" t="str">
        <f t="shared" si="76"/>
        <v/>
      </c>
      <c r="O492" s="118" t="str">
        <f t="shared" si="77"/>
        <v/>
      </c>
      <c r="Q492" s="131" t="str">
        <f t="shared" si="78"/>
        <v/>
      </c>
      <c r="R492" s="134" t="str">
        <f t="shared" si="79"/>
        <v/>
      </c>
      <c r="T492" s="17">
        <v>482</v>
      </c>
      <c r="U492" s="131" t="str">
        <f t="shared" si="80"/>
        <v/>
      </c>
      <c r="W492" s="137" t="str">
        <f t="shared" si="81"/>
        <v/>
      </c>
      <c r="Y492" s="6" t="str">
        <f t="shared" si="82"/>
        <v/>
      </c>
      <c r="Z492" s="54" t="str">
        <f t="shared" si="82"/>
        <v/>
      </c>
      <c r="AA492" s="54" t="str">
        <f t="shared" si="83"/>
        <v/>
      </c>
      <c r="AB492" s="54" t="str">
        <f t="shared" si="74"/>
        <v/>
      </c>
      <c r="AC492" s="7" t="str">
        <f t="shared" si="75"/>
        <v/>
      </c>
    </row>
    <row r="493" spans="1:29" x14ac:dyDescent="0.25">
      <c r="A493" s="2"/>
      <c r="B493" s="13"/>
      <c r="C493" s="123"/>
      <c r="D493" s="124"/>
      <c r="E493" s="125"/>
      <c r="F493" s="126"/>
      <c r="G493" s="2"/>
      <c r="H493" s="146" t="str">
        <f>IF($R493="", "", IFERROR(INDEX('Time &amp; Efficiency'!$CJ$9:$CJ$1470, MATCH(CONCATENATE($R493, " - ", 'Time &amp; Efficiency'!CQ$8), 'Time &amp; Efficiency'!CS$9:CS$1470, 0)), $O$7))</f>
        <v/>
      </c>
      <c r="I493" s="147" t="str">
        <f>IF($R493="", "", IFERROR(INDEX('Time &amp; Efficiency'!$CJ$9:$CJ$1470, MATCH(CONCATENATE($R493, " - ", 'Time &amp; Efficiency'!CR$8), 'Time &amp; Efficiency'!CT$9:CT$1470, 0)), $O$7))</f>
        <v/>
      </c>
      <c r="J493" s="2"/>
      <c r="M493" s="17" t="str">
        <f t="shared" si="76"/>
        <v/>
      </c>
      <c r="O493" s="118" t="str">
        <f t="shared" si="77"/>
        <v/>
      </c>
      <c r="Q493" s="131" t="str">
        <f t="shared" si="78"/>
        <v/>
      </c>
      <c r="R493" s="134" t="str">
        <f t="shared" si="79"/>
        <v/>
      </c>
      <c r="T493" s="17">
        <v>483</v>
      </c>
      <c r="U493" s="131" t="str">
        <f t="shared" si="80"/>
        <v/>
      </c>
      <c r="W493" s="137" t="str">
        <f t="shared" si="81"/>
        <v/>
      </c>
      <c r="Y493" s="6" t="str">
        <f t="shared" si="82"/>
        <v/>
      </c>
      <c r="Z493" s="54" t="str">
        <f t="shared" si="82"/>
        <v/>
      </c>
      <c r="AA493" s="54" t="str">
        <f t="shared" si="83"/>
        <v/>
      </c>
      <c r="AB493" s="54" t="str">
        <f t="shared" si="74"/>
        <v/>
      </c>
      <c r="AC493" s="7" t="str">
        <f t="shared" si="75"/>
        <v/>
      </c>
    </row>
    <row r="494" spans="1:29" x14ac:dyDescent="0.25">
      <c r="A494" s="2"/>
      <c r="B494" s="13"/>
      <c r="C494" s="123"/>
      <c r="D494" s="124"/>
      <c r="E494" s="125"/>
      <c r="F494" s="126"/>
      <c r="G494" s="2"/>
      <c r="H494" s="146" t="str">
        <f>IF($R494="", "", IFERROR(INDEX('Time &amp; Efficiency'!$CJ$9:$CJ$1470, MATCH(CONCATENATE($R494, " - ", 'Time &amp; Efficiency'!CQ$8), 'Time &amp; Efficiency'!CS$9:CS$1470, 0)), $O$7))</f>
        <v/>
      </c>
      <c r="I494" s="147" t="str">
        <f>IF($R494="", "", IFERROR(INDEX('Time &amp; Efficiency'!$CJ$9:$CJ$1470, MATCH(CONCATENATE($R494, " - ", 'Time &amp; Efficiency'!CR$8), 'Time &amp; Efficiency'!CT$9:CT$1470, 0)), $O$7))</f>
        <v/>
      </c>
      <c r="J494" s="2"/>
      <c r="M494" s="17" t="str">
        <f t="shared" si="76"/>
        <v/>
      </c>
      <c r="O494" s="118" t="str">
        <f t="shared" si="77"/>
        <v/>
      </c>
      <c r="Q494" s="131" t="str">
        <f t="shared" si="78"/>
        <v/>
      </c>
      <c r="R494" s="134" t="str">
        <f t="shared" si="79"/>
        <v/>
      </c>
      <c r="T494" s="17">
        <v>484</v>
      </c>
      <c r="U494" s="131" t="str">
        <f t="shared" si="80"/>
        <v/>
      </c>
      <c r="W494" s="137" t="str">
        <f t="shared" si="81"/>
        <v/>
      </c>
      <c r="Y494" s="6" t="str">
        <f t="shared" si="82"/>
        <v/>
      </c>
      <c r="Z494" s="54" t="str">
        <f t="shared" si="82"/>
        <v/>
      </c>
      <c r="AA494" s="54" t="str">
        <f t="shared" si="83"/>
        <v/>
      </c>
      <c r="AB494" s="54" t="str">
        <f t="shared" si="74"/>
        <v/>
      </c>
      <c r="AC494" s="7" t="str">
        <f t="shared" si="75"/>
        <v/>
      </c>
    </row>
    <row r="495" spans="1:29" x14ac:dyDescent="0.25">
      <c r="A495" s="2"/>
      <c r="B495" s="13"/>
      <c r="C495" s="123"/>
      <c r="D495" s="124"/>
      <c r="E495" s="125"/>
      <c r="F495" s="126"/>
      <c r="G495" s="2"/>
      <c r="H495" s="146" t="str">
        <f>IF($R495="", "", IFERROR(INDEX('Time &amp; Efficiency'!$CJ$9:$CJ$1470, MATCH(CONCATENATE($R495, " - ", 'Time &amp; Efficiency'!CQ$8), 'Time &amp; Efficiency'!CS$9:CS$1470, 0)), $O$7))</f>
        <v/>
      </c>
      <c r="I495" s="147" t="str">
        <f>IF($R495="", "", IFERROR(INDEX('Time &amp; Efficiency'!$CJ$9:$CJ$1470, MATCH(CONCATENATE($R495, " - ", 'Time &amp; Efficiency'!CR$8), 'Time &amp; Efficiency'!CT$9:CT$1470, 0)), $O$7))</f>
        <v/>
      </c>
      <c r="J495" s="2"/>
      <c r="M495" s="17" t="str">
        <f t="shared" si="76"/>
        <v/>
      </c>
      <c r="O495" s="118" t="str">
        <f t="shared" si="77"/>
        <v/>
      </c>
      <c r="Q495" s="131" t="str">
        <f t="shared" si="78"/>
        <v/>
      </c>
      <c r="R495" s="134" t="str">
        <f t="shared" si="79"/>
        <v/>
      </c>
      <c r="T495" s="17">
        <v>485</v>
      </c>
      <c r="U495" s="131" t="str">
        <f t="shared" si="80"/>
        <v/>
      </c>
      <c r="W495" s="137" t="str">
        <f t="shared" si="81"/>
        <v/>
      </c>
      <c r="Y495" s="6" t="str">
        <f t="shared" si="82"/>
        <v/>
      </c>
      <c r="Z495" s="54" t="str">
        <f t="shared" si="82"/>
        <v/>
      </c>
      <c r="AA495" s="54" t="str">
        <f t="shared" si="83"/>
        <v/>
      </c>
      <c r="AB495" s="54" t="str">
        <f t="shared" si="74"/>
        <v/>
      </c>
      <c r="AC495" s="7" t="str">
        <f t="shared" si="75"/>
        <v/>
      </c>
    </row>
    <row r="496" spans="1:29" x14ac:dyDescent="0.25">
      <c r="A496" s="2"/>
      <c r="B496" s="13"/>
      <c r="C496" s="123"/>
      <c r="D496" s="124"/>
      <c r="E496" s="125"/>
      <c r="F496" s="126"/>
      <c r="G496" s="2"/>
      <c r="H496" s="146" t="str">
        <f>IF($R496="", "", IFERROR(INDEX('Time &amp; Efficiency'!$CJ$9:$CJ$1470, MATCH(CONCATENATE($R496, " - ", 'Time &amp; Efficiency'!CQ$8), 'Time &amp; Efficiency'!CS$9:CS$1470, 0)), $O$7))</f>
        <v/>
      </c>
      <c r="I496" s="147" t="str">
        <f>IF($R496="", "", IFERROR(INDEX('Time &amp; Efficiency'!$CJ$9:$CJ$1470, MATCH(CONCATENATE($R496, " - ", 'Time &amp; Efficiency'!CR$8), 'Time &amp; Efficiency'!CT$9:CT$1470, 0)), $O$7))</f>
        <v/>
      </c>
      <c r="J496" s="2"/>
      <c r="M496" s="17" t="str">
        <f t="shared" si="76"/>
        <v/>
      </c>
      <c r="O496" s="118" t="str">
        <f t="shared" si="77"/>
        <v/>
      </c>
      <c r="Q496" s="131" t="str">
        <f t="shared" si="78"/>
        <v/>
      </c>
      <c r="R496" s="134" t="str">
        <f t="shared" si="79"/>
        <v/>
      </c>
      <c r="T496" s="17">
        <v>486</v>
      </c>
      <c r="U496" s="131" t="str">
        <f t="shared" si="80"/>
        <v/>
      </c>
      <c r="W496" s="137" t="str">
        <f t="shared" si="81"/>
        <v/>
      </c>
      <c r="Y496" s="6" t="str">
        <f t="shared" si="82"/>
        <v/>
      </c>
      <c r="Z496" s="54" t="str">
        <f t="shared" si="82"/>
        <v/>
      </c>
      <c r="AA496" s="54" t="str">
        <f t="shared" si="83"/>
        <v/>
      </c>
      <c r="AB496" s="54" t="str">
        <f t="shared" si="74"/>
        <v/>
      </c>
      <c r="AC496" s="7" t="str">
        <f t="shared" si="75"/>
        <v/>
      </c>
    </row>
    <row r="497" spans="1:29" x14ac:dyDescent="0.25">
      <c r="A497" s="2"/>
      <c r="B497" s="13"/>
      <c r="C497" s="123"/>
      <c r="D497" s="124"/>
      <c r="E497" s="125"/>
      <c r="F497" s="126"/>
      <c r="G497" s="2"/>
      <c r="H497" s="146" t="str">
        <f>IF($R497="", "", IFERROR(INDEX('Time &amp; Efficiency'!$CJ$9:$CJ$1470, MATCH(CONCATENATE($R497, " - ", 'Time &amp; Efficiency'!CQ$8), 'Time &amp; Efficiency'!CS$9:CS$1470, 0)), $O$7))</f>
        <v/>
      </c>
      <c r="I497" s="147" t="str">
        <f>IF($R497="", "", IFERROR(INDEX('Time &amp; Efficiency'!$CJ$9:$CJ$1470, MATCH(CONCATENATE($R497, " - ", 'Time &amp; Efficiency'!CR$8), 'Time &amp; Efficiency'!CT$9:CT$1470, 0)), $O$7))</f>
        <v/>
      </c>
      <c r="J497" s="2"/>
      <c r="M497" s="17" t="str">
        <f t="shared" si="76"/>
        <v/>
      </c>
      <c r="O497" s="118" t="str">
        <f t="shared" si="77"/>
        <v/>
      </c>
      <c r="Q497" s="131" t="str">
        <f t="shared" si="78"/>
        <v/>
      </c>
      <c r="R497" s="134" t="str">
        <f t="shared" si="79"/>
        <v/>
      </c>
      <c r="T497" s="17">
        <v>487</v>
      </c>
      <c r="U497" s="131" t="str">
        <f t="shared" si="80"/>
        <v/>
      </c>
      <c r="W497" s="137" t="str">
        <f t="shared" si="81"/>
        <v/>
      </c>
      <c r="Y497" s="6" t="str">
        <f t="shared" si="82"/>
        <v/>
      </c>
      <c r="Z497" s="54" t="str">
        <f t="shared" si="82"/>
        <v/>
      </c>
      <c r="AA497" s="54" t="str">
        <f t="shared" si="83"/>
        <v/>
      </c>
      <c r="AB497" s="54" t="str">
        <f t="shared" si="74"/>
        <v/>
      </c>
      <c r="AC497" s="7" t="str">
        <f t="shared" si="75"/>
        <v/>
      </c>
    </row>
    <row r="498" spans="1:29" x14ac:dyDescent="0.25">
      <c r="A498" s="2"/>
      <c r="B498" s="13"/>
      <c r="C498" s="123"/>
      <c r="D498" s="124"/>
      <c r="E498" s="125"/>
      <c r="F498" s="126"/>
      <c r="G498" s="2"/>
      <c r="H498" s="146" t="str">
        <f>IF($R498="", "", IFERROR(INDEX('Time &amp; Efficiency'!$CJ$9:$CJ$1470, MATCH(CONCATENATE($R498, " - ", 'Time &amp; Efficiency'!CQ$8), 'Time &amp; Efficiency'!CS$9:CS$1470, 0)), $O$7))</f>
        <v/>
      </c>
      <c r="I498" s="147" t="str">
        <f>IF($R498="", "", IFERROR(INDEX('Time &amp; Efficiency'!$CJ$9:$CJ$1470, MATCH(CONCATENATE($R498, " - ", 'Time &amp; Efficiency'!CR$8), 'Time &amp; Efficiency'!CT$9:CT$1470, 0)), $O$7))</f>
        <v/>
      </c>
      <c r="J498" s="2"/>
      <c r="M498" s="17" t="str">
        <f t="shared" si="76"/>
        <v/>
      </c>
      <c r="O498" s="118" t="str">
        <f t="shared" si="77"/>
        <v/>
      </c>
      <c r="Q498" s="131" t="str">
        <f t="shared" si="78"/>
        <v/>
      </c>
      <c r="R498" s="134" t="str">
        <f t="shared" si="79"/>
        <v/>
      </c>
      <c r="T498" s="17">
        <v>488</v>
      </c>
      <c r="U498" s="131" t="str">
        <f t="shared" si="80"/>
        <v/>
      </c>
      <c r="W498" s="137" t="str">
        <f t="shared" si="81"/>
        <v/>
      </c>
      <c r="Y498" s="6" t="str">
        <f t="shared" si="82"/>
        <v/>
      </c>
      <c r="Z498" s="54" t="str">
        <f t="shared" si="82"/>
        <v/>
      </c>
      <c r="AA498" s="54" t="str">
        <f t="shared" si="83"/>
        <v/>
      </c>
      <c r="AB498" s="54" t="str">
        <f t="shared" si="74"/>
        <v/>
      </c>
      <c r="AC498" s="7" t="str">
        <f t="shared" si="75"/>
        <v/>
      </c>
    </row>
    <row r="499" spans="1:29" x14ac:dyDescent="0.25">
      <c r="A499" s="2"/>
      <c r="B499" s="13"/>
      <c r="C499" s="123"/>
      <c r="D499" s="124"/>
      <c r="E499" s="125"/>
      <c r="F499" s="126"/>
      <c r="G499" s="2"/>
      <c r="H499" s="146" t="str">
        <f>IF($R499="", "", IFERROR(INDEX('Time &amp; Efficiency'!$CJ$9:$CJ$1470, MATCH(CONCATENATE($R499, " - ", 'Time &amp; Efficiency'!CQ$8), 'Time &amp; Efficiency'!CS$9:CS$1470, 0)), $O$7))</f>
        <v/>
      </c>
      <c r="I499" s="147" t="str">
        <f>IF($R499="", "", IFERROR(INDEX('Time &amp; Efficiency'!$CJ$9:$CJ$1470, MATCH(CONCATENATE($R499, " - ", 'Time &amp; Efficiency'!CR$8), 'Time &amp; Efficiency'!CT$9:CT$1470, 0)), $O$7))</f>
        <v/>
      </c>
      <c r="J499" s="2"/>
      <c r="M499" s="17" t="str">
        <f t="shared" si="76"/>
        <v/>
      </c>
      <c r="O499" s="118" t="str">
        <f t="shared" si="77"/>
        <v/>
      </c>
      <c r="Q499" s="131" t="str">
        <f t="shared" si="78"/>
        <v/>
      </c>
      <c r="R499" s="134" t="str">
        <f t="shared" si="79"/>
        <v/>
      </c>
      <c r="T499" s="17">
        <v>489</v>
      </c>
      <c r="U499" s="131" t="str">
        <f t="shared" si="80"/>
        <v/>
      </c>
      <c r="W499" s="137" t="str">
        <f t="shared" si="81"/>
        <v/>
      </c>
      <c r="Y499" s="6" t="str">
        <f t="shared" si="82"/>
        <v/>
      </c>
      <c r="Z499" s="54" t="str">
        <f t="shared" si="82"/>
        <v/>
      </c>
      <c r="AA499" s="54" t="str">
        <f t="shared" si="83"/>
        <v/>
      </c>
      <c r="AB499" s="54" t="str">
        <f t="shared" si="74"/>
        <v/>
      </c>
      <c r="AC499" s="7" t="str">
        <f t="shared" si="75"/>
        <v/>
      </c>
    </row>
    <row r="500" spans="1:29" x14ac:dyDescent="0.25">
      <c r="A500" s="2"/>
      <c r="B500" s="13"/>
      <c r="C500" s="123"/>
      <c r="D500" s="124"/>
      <c r="E500" s="125"/>
      <c r="F500" s="126"/>
      <c r="G500" s="2"/>
      <c r="H500" s="146" t="str">
        <f>IF($R500="", "", IFERROR(INDEX('Time &amp; Efficiency'!$CJ$9:$CJ$1470, MATCH(CONCATENATE($R500, " - ", 'Time &amp; Efficiency'!CQ$8), 'Time &amp; Efficiency'!CS$9:CS$1470, 0)), $O$7))</f>
        <v/>
      </c>
      <c r="I500" s="147" t="str">
        <f>IF($R500="", "", IFERROR(INDEX('Time &amp; Efficiency'!$CJ$9:$CJ$1470, MATCH(CONCATENATE($R500, " - ", 'Time &amp; Efficiency'!CR$8), 'Time &amp; Efficiency'!CT$9:CT$1470, 0)), $O$7))</f>
        <v/>
      </c>
      <c r="J500" s="2"/>
      <c r="M500" s="17" t="str">
        <f t="shared" si="76"/>
        <v/>
      </c>
      <c r="O500" s="118" t="str">
        <f t="shared" si="77"/>
        <v/>
      </c>
      <c r="Q500" s="131" t="str">
        <f t="shared" si="78"/>
        <v/>
      </c>
      <c r="R500" s="134" t="str">
        <f t="shared" si="79"/>
        <v/>
      </c>
      <c r="T500" s="17">
        <v>490</v>
      </c>
      <c r="U500" s="131" t="str">
        <f t="shared" si="80"/>
        <v/>
      </c>
      <c r="W500" s="137" t="str">
        <f t="shared" si="81"/>
        <v/>
      </c>
      <c r="Y500" s="6" t="str">
        <f t="shared" si="82"/>
        <v/>
      </c>
      <c r="Z500" s="54" t="str">
        <f t="shared" si="82"/>
        <v/>
      </c>
      <c r="AA500" s="54" t="str">
        <f t="shared" si="83"/>
        <v/>
      </c>
      <c r="AB500" s="54" t="str">
        <f t="shared" si="74"/>
        <v/>
      </c>
      <c r="AC500" s="7" t="str">
        <f t="shared" si="75"/>
        <v/>
      </c>
    </row>
    <row r="501" spans="1:29" x14ac:dyDescent="0.25">
      <c r="A501" s="2"/>
      <c r="B501" s="13"/>
      <c r="C501" s="123"/>
      <c r="D501" s="124"/>
      <c r="E501" s="125"/>
      <c r="F501" s="126"/>
      <c r="G501" s="2"/>
      <c r="H501" s="146" t="str">
        <f>IF($R501="", "", IFERROR(INDEX('Time &amp; Efficiency'!$CJ$9:$CJ$1470, MATCH(CONCATENATE($R501, " - ", 'Time &amp; Efficiency'!CQ$8), 'Time &amp; Efficiency'!CS$9:CS$1470, 0)), $O$7))</f>
        <v/>
      </c>
      <c r="I501" s="147" t="str">
        <f>IF($R501="", "", IFERROR(INDEX('Time &amp; Efficiency'!$CJ$9:$CJ$1470, MATCH(CONCATENATE($R501, " - ", 'Time &amp; Efficiency'!CR$8), 'Time &amp; Efficiency'!CT$9:CT$1470, 0)), $O$7))</f>
        <v/>
      </c>
      <c r="J501" s="2"/>
      <c r="M501" s="17" t="str">
        <f t="shared" si="76"/>
        <v/>
      </c>
      <c r="O501" s="118" t="str">
        <f t="shared" si="77"/>
        <v/>
      </c>
      <c r="Q501" s="131" t="str">
        <f t="shared" si="78"/>
        <v/>
      </c>
      <c r="R501" s="134" t="str">
        <f t="shared" si="79"/>
        <v/>
      </c>
      <c r="T501" s="17">
        <v>491</v>
      </c>
      <c r="U501" s="131" t="str">
        <f t="shared" si="80"/>
        <v/>
      </c>
      <c r="W501" s="137" t="str">
        <f t="shared" si="81"/>
        <v/>
      </c>
      <c r="Y501" s="6" t="str">
        <f t="shared" si="82"/>
        <v/>
      </c>
      <c r="Z501" s="54" t="str">
        <f t="shared" si="82"/>
        <v/>
      </c>
      <c r="AA501" s="54" t="str">
        <f t="shared" si="83"/>
        <v/>
      </c>
      <c r="AB501" s="54" t="str">
        <f t="shared" si="74"/>
        <v/>
      </c>
      <c r="AC501" s="7" t="str">
        <f t="shared" si="75"/>
        <v/>
      </c>
    </row>
    <row r="502" spans="1:29" x14ac:dyDescent="0.25">
      <c r="A502" s="2"/>
      <c r="B502" s="13"/>
      <c r="C502" s="123"/>
      <c r="D502" s="124"/>
      <c r="E502" s="125"/>
      <c r="F502" s="126"/>
      <c r="G502" s="2"/>
      <c r="H502" s="146" t="str">
        <f>IF($R502="", "", IFERROR(INDEX('Time &amp; Efficiency'!$CJ$9:$CJ$1470, MATCH(CONCATENATE($R502, " - ", 'Time &amp; Efficiency'!CQ$8), 'Time &amp; Efficiency'!CS$9:CS$1470, 0)), $O$7))</f>
        <v/>
      </c>
      <c r="I502" s="147" t="str">
        <f>IF($R502="", "", IFERROR(INDEX('Time &amp; Efficiency'!$CJ$9:$CJ$1470, MATCH(CONCATENATE($R502, " - ", 'Time &amp; Efficiency'!CR$8), 'Time &amp; Efficiency'!CT$9:CT$1470, 0)), $O$7))</f>
        <v/>
      </c>
      <c r="J502" s="2"/>
      <c r="M502" s="17" t="str">
        <f t="shared" si="76"/>
        <v/>
      </c>
      <c r="O502" s="118" t="str">
        <f t="shared" si="77"/>
        <v/>
      </c>
      <c r="Q502" s="131" t="str">
        <f t="shared" si="78"/>
        <v/>
      </c>
      <c r="R502" s="134" t="str">
        <f t="shared" si="79"/>
        <v/>
      </c>
      <c r="T502" s="17">
        <v>492</v>
      </c>
      <c r="U502" s="131" t="str">
        <f t="shared" si="80"/>
        <v/>
      </c>
      <c r="W502" s="137" t="str">
        <f t="shared" si="81"/>
        <v/>
      </c>
      <c r="Y502" s="6" t="str">
        <f t="shared" si="82"/>
        <v/>
      </c>
      <c r="Z502" s="54" t="str">
        <f t="shared" si="82"/>
        <v/>
      </c>
      <c r="AA502" s="54" t="str">
        <f t="shared" si="83"/>
        <v/>
      </c>
      <c r="AB502" s="54" t="str">
        <f t="shared" si="74"/>
        <v/>
      </c>
      <c r="AC502" s="7" t="str">
        <f t="shared" si="75"/>
        <v/>
      </c>
    </row>
    <row r="503" spans="1:29" x14ac:dyDescent="0.25">
      <c r="A503" s="2"/>
      <c r="B503" s="13"/>
      <c r="C503" s="123"/>
      <c r="D503" s="124"/>
      <c r="E503" s="125"/>
      <c r="F503" s="126"/>
      <c r="G503" s="2"/>
      <c r="H503" s="146" t="str">
        <f>IF($R503="", "", IFERROR(INDEX('Time &amp; Efficiency'!$CJ$9:$CJ$1470, MATCH(CONCATENATE($R503, " - ", 'Time &amp; Efficiency'!CQ$8), 'Time &amp; Efficiency'!CS$9:CS$1470, 0)), $O$7))</f>
        <v/>
      </c>
      <c r="I503" s="147" t="str">
        <f>IF($R503="", "", IFERROR(INDEX('Time &amp; Efficiency'!$CJ$9:$CJ$1470, MATCH(CONCATENATE($R503, " - ", 'Time &amp; Efficiency'!CR$8), 'Time &amp; Efficiency'!CT$9:CT$1470, 0)), $O$7))</f>
        <v/>
      </c>
      <c r="J503" s="2"/>
      <c r="M503" s="17" t="str">
        <f t="shared" si="76"/>
        <v/>
      </c>
      <c r="O503" s="118" t="str">
        <f t="shared" si="77"/>
        <v/>
      </c>
      <c r="Q503" s="131" t="str">
        <f t="shared" si="78"/>
        <v/>
      </c>
      <c r="R503" s="134" t="str">
        <f t="shared" si="79"/>
        <v/>
      </c>
      <c r="T503" s="17">
        <v>493</v>
      </c>
      <c r="U503" s="131" t="str">
        <f t="shared" si="80"/>
        <v/>
      </c>
      <c r="W503" s="137" t="str">
        <f t="shared" si="81"/>
        <v/>
      </c>
      <c r="Y503" s="6" t="str">
        <f t="shared" si="82"/>
        <v/>
      </c>
      <c r="Z503" s="54" t="str">
        <f t="shared" si="82"/>
        <v/>
      </c>
      <c r="AA503" s="54" t="str">
        <f t="shared" si="83"/>
        <v/>
      </c>
      <c r="AB503" s="54" t="str">
        <f t="shared" si="74"/>
        <v/>
      </c>
      <c r="AC503" s="7" t="str">
        <f t="shared" si="75"/>
        <v/>
      </c>
    </row>
    <row r="504" spans="1:29" x14ac:dyDescent="0.25">
      <c r="A504" s="2"/>
      <c r="B504" s="13"/>
      <c r="C504" s="123"/>
      <c r="D504" s="124"/>
      <c r="E504" s="125"/>
      <c r="F504" s="126"/>
      <c r="G504" s="2"/>
      <c r="H504" s="146" t="str">
        <f>IF($R504="", "", IFERROR(INDEX('Time &amp; Efficiency'!$CJ$9:$CJ$1470, MATCH(CONCATENATE($R504, " - ", 'Time &amp; Efficiency'!CQ$8), 'Time &amp; Efficiency'!CS$9:CS$1470, 0)), $O$7))</f>
        <v/>
      </c>
      <c r="I504" s="147" t="str">
        <f>IF($R504="", "", IFERROR(INDEX('Time &amp; Efficiency'!$CJ$9:$CJ$1470, MATCH(CONCATENATE($R504, " - ", 'Time &amp; Efficiency'!CR$8), 'Time &amp; Efficiency'!CT$9:CT$1470, 0)), $O$7))</f>
        <v/>
      </c>
      <c r="J504" s="2"/>
      <c r="M504" s="17" t="str">
        <f t="shared" si="76"/>
        <v/>
      </c>
      <c r="O504" s="118" t="str">
        <f t="shared" si="77"/>
        <v/>
      </c>
      <c r="Q504" s="131" t="str">
        <f t="shared" si="78"/>
        <v/>
      </c>
      <c r="R504" s="134" t="str">
        <f t="shared" si="79"/>
        <v/>
      </c>
      <c r="T504" s="17">
        <v>494</v>
      </c>
      <c r="U504" s="131" t="str">
        <f t="shared" si="80"/>
        <v/>
      </c>
      <c r="W504" s="137" t="str">
        <f t="shared" si="81"/>
        <v/>
      </c>
      <c r="Y504" s="6" t="str">
        <f t="shared" si="82"/>
        <v/>
      </c>
      <c r="Z504" s="54" t="str">
        <f t="shared" si="82"/>
        <v/>
      </c>
      <c r="AA504" s="54" t="str">
        <f t="shared" si="83"/>
        <v/>
      </c>
      <c r="AB504" s="54" t="str">
        <f t="shared" si="74"/>
        <v/>
      </c>
      <c r="AC504" s="7" t="str">
        <f t="shared" si="75"/>
        <v/>
      </c>
    </row>
    <row r="505" spans="1:29" x14ac:dyDescent="0.25">
      <c r="A505" s="2"/>
      <c r="B505" s="13"/>
      <c r="C505" s="123"/>
      <c r="D505" s="124"/>
      <c r="E505" s="125"/>
      <c r="F505" s="126"/>
      <c r="G505" s="2"/>
      <c r="H505" s="146" t="str">
        <f>IF($R505="", "", IFERROR(INDEX('Time &amp; Efficiency'!$CJ$9:$CJ$1470, MATCH(CONCATENATE($R505, " - ", 'Time &amp; Efficiency'!CQ$8), 'Time &amp; Efficiency'!CS$9:CS$1470, 0)), $O$7))</f>
        <v/>
      </c>
      <c r="I505" s="147" t="str">
        <f>IF($R505="", "", IFERROR(INDEX('Time &amp; Efficiency'!$CJ$9:$CJ$1470, MATCH(CONCATENATE($R505, " - ", 'Time &amp; Efficiency'!CR$8), 'Time &amp; Efficiency'!CT$9:CT$1470, 0)), $O$7))</f>
        <v/>
      </c>
      <c r="J505" s="2"/>
      <c r="M505" s="17" t="str">
        <f t="shared" si="76"/>
        <v/>
      </c>
      <c r="O505" s="118" t="str">
        <f t="shared" si="77"/>
        <v/>
      </c>
      <c r="Q505" s="131" t="str">
        <f t="shared" si="78"/>
        <v/>
      </c>
      <c r="R505" s="134" t="str">
        <f t="shared" si="79"/>
        <v/>
      </c>
      <c r="T505" s="17">
        <v>495</v>
      </c>
      <c r="U505" s="131" t="str">
        <f t="shared" si="80"/>
        <v/>
      </c>
      <c r="W505" s="137" t="str">
        <f t="shared" si="81"/>
        <v/>
      </c>
      <c r="Y505" s="6" t="str">
        <f t="shared" si="82"/>
        <v/>
      </c>
      <c r="Z505" s="54" t="str">
        <f t="shared" si="82"/>
        <v/>
      </c>
      <c r="AA505" s="54" t="str">
        <f t="shared" si="83"/>
        <v/>
      </c>
      <c r="AB505" s="54" t="str">
        <f t="shared" si="74"/>
        <v/>
      </c>
      <c r="AC505" s="7" t="str">
        <f t="shared" si="75"/>
        <v/>
      </c>
    </row>
    <row r="506" spans="1:29" x14ac:dyDescent="0.25">
      <c r="A506" s="2"/>
      <c r="B506" s="13"/>
      <c r="C506" s="123"/>
      <c r="D506" s="124"/>
      <c r="E506" s="125"/>
      <c r="F506" s="126"/>
      <c r="G506" s="2"/>
      <c r="H506" s="146" t="str">
        <f>IF($R506="", "", IFERROR(INDEX('Time &amp; Efficiency'!$CJ$9:$CJ$1470, MATCH(CONCATENATE($R506, " - ", 'Time &amp; Efficiency'!CQ$8), 'Time &amp; Efficiency'!CS$9:CS$1470, 0)), $O$7))</f>
        <v/>
      </c>
      <c r="I506" s="147" t="str">
        <f>IF($R506="", "", IFERROR(INDEX('Time &amp; Efficiency'!$CJ$9:$CJ$1470, MATCH(CONCATENATE($R506, " - ", 'Time &amp; Efficiency'!CR$8), 'Time &amp; Efficiency'!CT$9:CT$1470, 0)), $O$7))</f>
        <v/>
      </c>
      <c r="J506" s="2"/>
      <c r="M506" s="17" t="str">
        <f t="shared" si="76"/>
        <v/>
      </c>
      <c r="O506" s="118" t="str">
        <f t="shared" si="77"/>
        <v/>
      </c>
      <c r="Q506" s="131" t="str">
        <f t="shared" si="78"/>
        <v/>
      </c>
      <c r="R506" s="134" t="str">
        <f t="shared" si="79"/>
        <v/>
      </c>
      <c r="T506" s="17">
        <v>496</v>
      </c>
      <c r="U506" s="131" t="str">
        <f t="shared" si="80"/>
        <v/>
      </c>
      <c r="W506" s="137" t="str">
        <f t="shared" si="81"/>
        <v/>
      </c>
      <c r="Y506" s="6" t="str">
        <f t="shared" si="82"/>
        <v/>
      </c>
      <c r="Z506" s="54" t="str">
        <f t="shared" si="82"/>
        <v/>
      </c>
      <c r="AA506" s="54" t="str">
        <f t="shared" si="83"/>
        <v/>
      </c>
      <c r="AB506" s="54" t="str">
        <f t="shared" si="74"/>
        <v/>
      </c>
      <c r="AC506" s="7" t="str">
        <f t="shared" si="75"/>
        <v/>
      </c>
    </row>
    <row r="507" spans="1:29" x14ac:dyDescent="0.25">
      <c r="A507" s="2"/>
      <c r="B507" s="13"/>
      <c r="C507" s="123"/>
      <c r="D507" s="124"/>
      <c r="E507" s="125"/>
      <c r="F507" s="126"/>
      <c r="G507" s="2"/>
      <c r="H507" s="146" t="str">
        <f>IF($R507="", "", IFERROR(INDEX('Time &amp; Efficiency'!$CJ$9:$CJ$1470, MATCH(CONCATENATE($R507, " - ", 'Time &amp; Efficiency'!CQ$8), 'Time &amp; Efficiency'!CS$9:CS$1470, 0)), $O$7))</f>
        <v/>
      </c>
      <c r="I507" s="147" t="str">
        <f>IF($R507="", "", IFERROR(INDEX('Time &amp; Efficiency'!$CJ$9:$CJ$1470, MATCH(CONCATENATE($R507, " - ", 'Time &amp; Efficiency'!CR$8), 'Time &amp; Efficiency'!CT$9:CT$1470, 0)), $O$7))</f>
        <v/>
      </c>
      <c r="J507" s="2"/>
      <c r="M507" s="17" t="str">
        <f t="shared" si="76"/>
        <v/>
      </c>
      <c r="O507" s="118" t="str">
        <f t="shared" si="77"/>
        <v/>
      </c>
      <c r="Q507" s="131" t="str">
        <f t="shared" si="78"/>
        <v/>
      </c>
      <c r="R507" s="134" t="str">
        <f t="shared" si="79"/>
        <v/>
      </c>
      <c r="T507" s="17">
        <v>497</v>
      </c>
      <c r="U507" s="131" t="str">
        <f t="shared" si="80"/>
        <v/>
      </c>
      <c r="W507" s="137" t="str">
        <f t="shared" si="81"/>
        <v/>
      </c>
      <c r="Y507" s="6" t="str">
        <f t="shared" si="82"/>
        <v/>
      </c>
      <c r="Z507" s="54" t="str">
        <f t="shared" si="82"/>
        <v/>
      </c>
      <c r="AA507" s="54" t="str">
        <f t="shared" si="83"/>
        <v/>
      </c>
      <c r="AB507" s="54" t="str">
        <f t="shared" si="74"/>
        <v/>
      </c>
      <c r="AC507" s="7" t="str">
        <f t="shared" si="75"/>
        <v/>
      </c>
    </row>
    <row r="508" spans="1:29" x14ac:dyDescent="0.25">
      <c r="A508" s="2"/>
      <c r="B508" s="13"/>
      <c r="C508" s="123"/>
      <c r="D508" s="124"/>
      <c r="E508" s="125"/>
      <c r="F508" s="126"/>
      <c r="G508" s="2"/>
      <c r="H508" s="146" t="str">
        <f>IF($R508="", "", IFERROR(INDEX('Time &amp; Efficiency'!$CJ$9:$CJ$1470, MATCH(CONCATENATE($R508, " - ", 'Time &amp; Efficiency'!CQ$8), 'Time &amp; Efficiency'!CS$9:CS$1470, 0)), $O$7))</f>
        <v/>
      </c>
      <c r="I508" s="147" t="str">
        <f>IF($R508="", "", IFERROR(INDEX('Time &amp; Efficiency'!$CJ$9:$CJ$1470, MATCH(CONCATENATE($R508, " - ", 'Time &amp; Efficiency'!CR$8), 'Time &amp; Efficiency'!CT$9:CT$1470, 0)), $O$7))</f>
        <v/>
      </c>
      <c r="J508" s="2"/>
      <c r="M508" s="17" t="str">
        <f t="shared" si="76"/>
        <v/>
      </c>
      <c r="O508" s="118" t="str">
        <f t="shared" si="77"/>
        <v/>
      </c>
      <c r="Q508" s="131" t="str">
        <f t="shared" si="78"/>
        <v/>
      </c>
      <c r="R508" s="134" t="str">
        <f t="shared" si="79"/>
        <v/>
      </c>
      <c r="T508" s="17">
        <v>498</v>
      </c>
      <c r="U508" s="131" t="str">
        <f t="shared" si="80"/>
        <v/>
      </c>
      <c r="W508" s="137" t="str">
        <f t="shared" si="81"/>
        <v/>
      </c>
      <c r="Y508" s="6" t="str">
        <f t="shared" si="82"/>
        <v/>
      </c>
      <c r="Z508" s="54" t="str">
        <f t="shared" si="82"/>
        <v/>
      </c>
      <c r="AA508" s="54" t="str">
        <f t="shared" si="83"/>
        <v/>
      </c>
      <c r="AB508" s="54" t="str">
        <f t="shared" si="74"/>
        <v/>
      </c>
      <c r="AC508" s="7" t="str">
        <f t="shared" si="75"/>
        <v/>
      </c>
    </row>
    <row r="509" spans="1:29" x14ac:dyDescent="0.25">
      <c r="A509" s="2"/>
      <c r="B509" s="13"/>
      <c r="C509" s="123"/>
      <c r="D509" s="124"/>
      <c r="E509" s="125"/>
      <c r="F509" s="126"/>
      <c r="G509" s="2"/>
      <c r="H509" s="146" t="str">
        <f>IF($R509="", "", IFERROR(INDEX('Time &amp; Efficiency'!$CJ$9:$CJ$1470, MATCH(CONCATENATE($R509, " - ", 'Time &amp; Efficiency'!CQ$8), 'Time &amp; Efficiency'!CS$9:CS$1470, 0)), $O$7))</f>
        <v/>
      </c>
      <c r="I509" s="147" t="str">
        <f>IF($R509="", "", IFERROR(INDEX('Time &amp; Efficiency'!$CJ$9:$CJ$1470, MATCH(CONCATENATE($R509, " - ", 'Time &amp; Efficiency'!CR$8), 'Time &amp; Efficiency'!CT$9:CT$1470, 0)), $O$7))</f>
        <v/>
      </c>
      <c r="J509" s="2"/>
      <c r="M509" s="17" t="str">
        <f t="shared" si="76"/>
        <v/>
      </c>
      <c r="O509" s="118" t="str">
        <f t="shared" si="77"/>
        <v/>
      </c>
      <c r="Q509" s="131" t="str">
        <f t="shared" si="78"/>
        <v/>
      </c>
      <c r="R509" s="134" t="str">
        <f t="shared" si="79"/>
        <v/>
      </c>
      <c r="T509" s="17">
        <v>499</v>
      </c>
      <c r="U509" s="131" t="str">
        <f t="shared" si="80"/>
        <v/>
      </c>
      <c r="W509" s="137" t="str">
        <f t="shared" si="81"/>
        <v/>
      </c>
      <c r="Y509" s="6" t="str">
        <f t="shared" si="82"/>
        <v/>
      </c>
      <c r="Z509" s="54" t="str">
        <f t="shared" si="82"/>
        <v/>
      </c>
      <c r="AA509" s="54" t="str">
        <f t="shared" si="83"/>
        <v/>
      </c>
      <c r="AB509" s="54" t="str">
        <f t="shared" si="74"/>
        <v/>
      </c>
      <c r="AC509" s="7" t="str">
        <f t="shared" si="75"/>
        <v/>
      </c>
    </row>
    <row r="510" spans="1:29" x14ac:dyDescent="0.25">
      <c r="A510" s="2"/>
      <c r="B510" s="14"/>
      <c r="C510" s="15"/>
      <c r="D510" s="127"/>
      <c r="E510" s="128"/>
      <c r="F510" s="129"/>
      <c r="G510" s="2"/>
      <c r="H510" s="148" t="str">
        <f>IF($R510="", "", IFERROR(INDEX('Time &amp; Efficiency'!$CJ$9:$CJ$1470, MATCH(CONCATENATE($R510, " - ", 'Time &amp; Efficiency'!CQ$8), 'Time &amp; Efficiency'!CS$9:CS$1470, 0)), $O$7))</f>
        <v/>
      </c>
      <c r="I510" s="149" t="str">
        <f>IF($R510="", "", IFERROR(INDEX('Time &amp; Efficiency'!$CJ$9:$CJ$1470, MATCH(CONCATENATE($R510, " - ", 'Time &amp; Efficiency'!CR$8), 'Time &amp; Efficiency'!CT$9:CT$1470, 0)), $O$7))</f>
        <v/>
      </c>
      <c r="J510" s="2"/>
      <c r="M510" s="18" t="str">
        <f t="shared" si="76"/>
        <v/>
      </c>
      <c r="O510" s="119" t="str">
        <f t="shared" si="77"/>
        <v/>
      </c>
      <c r="Q510" s="132" t="str">
        <f t="shared" si="78"/>
        <v/>
      </c>
      <c r="R510" s="135" t="str">
        <f t="shared" si="79"/>
        <v/>
      </c>
      <c r="T510" s="18">
        <v>500</v>
      </c>
      <c r="U510" s="132" t="str">
        <f t="shared" si="80"/>
        <v/>
      </c>
      <c r="W510" s="138" t="str">
        <f t="shared" si="81"/>
        <v/>
      </c>
      <c r="Y510" s="8" t="str">
        <f t="shared" si="82"/>
        <v/>
      </c>
      <c r="Z510" s="9" t="str">
        <f t="shared" si="82"/>
        <v/>
      </c>
      <c r="AA510" s="9" t="str">
        <f t="shared" si="83"/>
        <v/>
      </c>
      <c r="AB510" s="9" t="str">
        <f t="shared" si="74"/>
        <v/>
      </c>
      <c r="AC510" s="10" t="str">
        <f t="shared" si="75"/>
        <v/>
      </c>
    </row>
    <row r="511" spans="1:29" x14ac:dyDescent="0.25">
      <c r="A511" s="2"/>
      <c r="B511" s="2"/>
      <c r="C511" s="2"/>
      <c r="D511" s="2"/>
      <c r="E511" s="2"/>
      <c r="F511" s="2"/>
      <c r="G511" s="2"/>
      <c r="H511" s="2"/>
      <c r="I511" s="2"/>
      <c r="J511" s="2"/>
    </row>
  </sheetData>
  <sheetProtection algorithmName="SHA-512" hashValue="SpSjBBk+9VzMfgt3z+fEEf+LGIOL6EcJ0PseSV6RwV4juUNYsbJWKgz6+08xFbHIIYdmunZQwqS8/xHP6rb64w==" saltValue="47iFw8a0XIY3PLIGtQO79w==" spinCount="100000" sheet="1" objects="1" scenarios="1" sort="0" autoFilter="0"/>
  <autoFilter ref="B10:F510" xr:uid="{E4BBE725-139F-4CDC-A6FA-660BD0B5A909}">
    <sortState xmlns:xlrd2="http://schemas.microsoft.com/office/spreadsheetml/2017/richdata2" ref="B11:F510">
      <sortCondition ref="F10:F510"/>
    </sortState>
  </autoFilter>
  <mergeCells count="6">
    <mergeCell ref="I5:I6"/>
    <mergeCell ref="B6:F6"/>
    <mergeCell ref="H5:H6"/>
    <mergeCell ref="B2:C3"/>
    <mergeCell ref="B4:C4"/>
    <mergeCell ref="E2:I3"/>
  </mergeCells>
  <conditionalFormatting sqref="E11:E510">
    <cfRule type="dataBar" priority="7">
      <dataBar>
        <cfvo type="num" val="0"/>
        <cfvo type="num" val="1"/>
        <color rgb="FF00B050"/>
      </dataBar>
      <extLst>
        <ext xmlns:x14="http://schemas.microsoft.com/office/spreadsheetml/2009/9/main" uri="{B025F937-C7B1-47D3-B67F-A62EFF666E3E}">
          <x14:id>{190C34C8-CF1C-48F6-847C-7C891D02C044}</x14:id>
        </ext>
      </extLst>
    </cfRule>
  </conditionalFormatting>
  <conditionalFormatting sqref="B11:F510">
    <cfRule type="expression" dxfId="4" priority="5">
      <formula>Y11=$W$7</formula>
    </cfRule>
    <cfRule type="expression" dxfId="3" priority="6">
      <formula>Y11=$W$8</formula>
    </cfRule>
  </conditionalFormatting>
  <conditionalFormatting sqref="B7:F7">
    <cfRule type="expression" dxfId="2" priority="4">
      <formula>NOT(B$7="")</formula>
    </cfRule>
  </conditionalFormatting>
  <conditionalFormatting sqref="B8:F8">
    <cfRule type="expression" dxfId="1" priority="3">
      <formula>NOT(B$8="")</formula>
    </cfRule>
  </conditionalFormatting>
  <conditionalFormatting sqref="H7">
    <cfRule type="colorScale" priority="2">
      <colorScale>
        <cfvo type="num" val="0"/>
        <cfvo type="num" val="0.5"/>
        <cfvo type="num" val="1"/>
        <color rgb="FFF8696B"/>
        <color rgb="FFFFEB84"/>
        <color rgb="FF63BE7B"/>
      </colorScale>
    </cfRule>
  </conditionalFormatting>
  <conditionalFormatting sqref="B6:F6">
    <cfRule type="expression" dxfId="0" priority="1">
      <formula>NOT($B$6="")</formula>
    </cfRule>
  </conditionalFormatting>
  <pageMargins left="0.7" right="0.7" top="0.75" bottom="0.75" header="0.3" footer="0.3"/>
  <pageSetup paperSize="9" scale="82" orientation="portrait" r:id="rId1"/>
  <colBreaks count="1" manualBreakCount="1">
    <brk id="10" max="509" man="1"/>
  </colBreaks>
  <extLst>
    <ext xmlns:x14="http://schemas.microsoft.com/office/spreadsheetml/2009/9/main" uri="{78C0D931-6437-407d-A8EE-F0AAD7539E65}">
      <x14:conditionalFormattings>
        <x14:conditionalFormatting xmlns:xm="http://schemas.microsoft.com/office/excel/2006/main">
          <x14:cfRule type="dataBar" id="{190C34C8-CF1C-48F6-847C-7C891D02C044}">
            <x14:dataBar minLength="0" maxLength="100" gradient="0">
              <x14:cfvo type="num">
                <xm:f>0</xm:f>
              </x14:cfvo>
              <x14:cfvo type="num">
                <xm:f>1</xm:f>
              </x14:cfvo>
              <x14:negativeFillColor rgb="FFFF0000"/>
              <x14:axisColor rgb="FF000000"/>
            </x14:dataBar>
          </x14:cfRule>
          <xm:sqref>E11:E510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863373-B830-4BFA-B4DB-EDE95CF9D9EB}">
  <ds:schemaRefs>
    <ds:schemaRef ds:uri="http://schemas.microsoft.com/sharepoint/v3/contenttype/forms"/>
  </ds:schemaRefs>
</ds:datastoreItem>
</file>

<file path=customXml/itemProps2.xml><?xml version="1.0" encoding="utf-8"?>
<ds:datastoreItem xmlns:ds="http://schemas.openxmlformats.org/officeDocument/2006/customXml" ds:itemID="{52B78B61-6DFE-48A9-A0BD-0C2F233B61AB}"/>
</file>

<file path=customXml/itemProps3.xml><?xml version="1.0" encoding="utf-8"?>
<ds:datastoreItem xmlns:ds="http://schemas.openxmlformats.org/officeDocument/2006/customXml" ds:itemID="{7B90444C-BAE4-4631-B175-609D0735853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 &amp; Setup</vt:lpstr>
      <vt:lpstr>Time &amp; Efficiency</vt:lpstr>
      <vt:lpstr>Current Jobs</vt:lpstr>
      <vt:lpstr>'Current Jobs'!Print_Area</vt:lpstr>
      <vt:lpstr>'Time &amp; Efficiency'!Print_Area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Sumner</dc:creator>
  <cp:lastModifiedBy>Richard Sumner</cp:lastModifiedBy>
  <dcterms:created xsi:type="dcterms:W3CDTF">2021-11-20T13:10:30Z</dcterms:created>
  <dcterms:modified xsi:type="dcterms:W3CDTF">2022-04-13T09:19:38Z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